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Расходы" sheetId="1" r:id="rId1"/>
  </sheets>
  <definedNames>
    <definedName name="_xlnm._FilterDatabase" localSheetId="0" hidden="1">Расходы!$A$3:$O$482</definedName>
    <definedName name="range">#REF!</definedName>
    <definedName name="_xlnm.Print_Titles" localSheetId="0">Расходы!$6:$6</definedName>
    <definedName name="_xlnm.Print_Area" localSheetId="0">Расходы!$A$3:$O$482</definedName>
  </definedNames>
  <calcPr calcId="162913"/>
</workbook>
</file>

<file path=xl/calcChain.xml><?xml version="1.0" encoding="utf-8"?>
<calcChain xmlns="http://schemas.openxmlformats.org/spreadsheetml/2006/main">
  <c r="H359" i="1" l="1"/>
  <c r="H466" i="1"/>
  <c r="H455" i="1"/>
  <c r="H469" i="1"/>
  <c r="H364" i="1"/>
  <c r="H471" i="1"/>
  <c r="H384" i="1"/>
  <c r="H266" i="1"/>
  <c r="N291" i="1"/>
  <c r="K291" i="1"/>
  <c r="H288" i="1"/>
  <c r="G288" i="1"/>
  <c r="I291" i="1"/>
  <c r="M290" i="1"/>
  <c r="O290" i="1" s="1"/>
  <c r="J290" i="1"/>
  <c r="L290" i="1" s="1"/>
  <c r="H290" i="1"/>
  <c r="H289" i="1" s="1"/>
  <c r="G290" i="1"/>
  <c r="G289" i="1" s="1"/>
  <c r="N289" i="1"/>
  <c r="K289" i="1"/>
  <c r="O177" i="1"/>
  <c r="N176" i="1"/>
  <c r="M176" i="1"/>
  <c r="L177" i="1"/>
  <c r="K176" i="1"/>
  <c r="J176" i="1"/>
  <c r="I177" i="1"/>
  <c r="H176" i="1"/>
  <c r="G176" i="1"/>
  <c r="H151" i="1"/>
  <c r="H119" i="1"/>
  <c r="O91" i="1"/>
  <c r="N90" i="1"/>
  <c r="M90" i="1"/>
  <c r="L91" i="1"/>
  <c r="K90" i="1"/>
  <c r="J90" i="1"/>
  <c r="I91" i="1"/>
  <c r="H90" i="1"/>
  <c r="G90" i="1"/>
  <c r="H88" i="1"/>
  <c r="H87" i="1" l="1"/>
  <c r="H81" i="1" s="1"/>
  <c r="L90" i="1"/>
  <c r="O176" i="1"/>
  <c r="O90" i="1"/>
  <c r="I289" i="1"/>
  <c r="J289" i="1"/>
  <c r="L289" i="1" s="1"/>
  <c r="L176" i="1"/>
  <c r="M289" i="1"/>
  <c r="O289" i="1" s="1"/>
  <c r="I290" i="1"/>
  <c r="I176" i="1"/>
  <c r="I90" i="1"/>
  <c r="I158" i="1"/>
  <c r="N434" i="1"/>
  <c r="M434" i="1"/>
  <c r="M433" i="1" s="1"/>
  <c r="K434" i="1"/>
  <c r="K433" i="1" s="1"/>
  <c r="J434" i="1"/>
  <c r="J433" i="1" s="1"/>
  <c r="N431" i="1"/>
  <c r="M431" i="1"/>
  <c r="M430" i="1" s="1"/>
  <c r="K431" i="1"/>
  <c r="J430" i="1"/>
  <c r="J431" i="1"/>
  <c r="H431" i="1"/>
  <c r="H430" i="1" s="1"/>
  <c r="G431" i="1"/>
  <c r="G430" i="1" s="1"/>
  <c r="O432" i="1"/>
  <c r="L432" i="1"/>
  <c r="I432" i="1"/>
  <c r="O435" i="1"/>
  <c r="L435" i="1"/>
  <c r="N342" i="1"/>
  <c r="M342" i="1"/>
  <c r="M341" i="1" s="1"/>
  <c r="K342" i="1"/>
  <c r="K341" i="1" s="1"/>
  <c r="J342" i="1"/>
  <c r="J341" i="1" s="1"/>
  <c r="L343" i="1"/>
  <c r="O343" i="1"/>
  <c r="O325" i="1"/>
  <c r="N324" i="1"/>
  <c r="N323" i="1" s="1"/>
  <c r="N322" i="1" s="1"/>
  <c r="N321" i="1" s="1"/>
  <c r="M324" i="1"/>
  <c r="L325" i="1"/>
  <c r="K324" i="1"/>
  <c r="K323" i="1" s="1"/>
  <c r="K322" i="1" s="1"/>
  <c r="K321" i="1" s="1"/>
  <c r="J324" i="1"/>
  <c r="O276" i="1"/>
  <c r="N275" i="1"/>
  <c r="N274" i="1" s="1"/>
  <c r="M275" i="1"/>
  <c r="L276" i="1"/>
  <c r="K275" i="1"/>
  <c r="K274" i="1" s="1"/>
  <c r="J275" i="1"/>
  <c r="H235" i="1"/>
  <c r="N241" i="1"/>
  <c r="O239" i="1"/>
  <c r="O242" i="1"/>
  <c r="N238" i="1"/>
  <c r="N237" i="1" s="1"/>
  <c r="M241" i="1"/>
  <c r="M240" i="1" s="1"/>
  <c r="M238" i="1"/>
  <c r="M237" i="1" s="1"/>
  <c r="K241" i="1"/>
  <c r="K240" i="1" s="1"/>
  <c r="J241" i="1"/>
  <c r="J240" i="1" s="1"/>
  <c r="L239" i="1"/>
  <c r="L242" i="1"/>
  <c r="K238" i="1"/>
  <c r="K237" i="1" s="1"/>
  <c r="J238" i="1"/>
  <c r="J237" i="1" s="1"/>
  <c r="I242" i="1"/>
  <c r="O175" i="1"/>
  <c r="N174" i="1"/>
  <c r="M174" i="1"/>
  <c r="M173" i="1" s="1"/>
  <c r="L175" i="1"/>
  <c r="K174" i="1"/>
  <c r="K173" i="1" s="1"/>
  <c r="K172" i="1" s="1"/>
  <c r="J174" i="1"/>
  <c r="J173" i="1" s="1"/>
  <c r="J172" i="1" s="1"/>
  <c r="L184" i="1"/>
  <c r="O170" i="1"/>
  <c r="N169" i="1"/>
  <c r="N168" i="1" s="1"/>
  <c r="N167" i="1" s="1"/>
  <c r="N166" i="1" s="1"/>
  <c r="M169" i="1"/>
  <c r="L170" i="1"/>
  <c r="K169" i="1"/>
  <c r="K168" i="1" s="1"/>
  <c r="K167" i="1" s="1"/>
  <c r="K166" i="1" s="1"/>
  <c r="J169" i="1"/>
  <c r="I170" i="1"/>
  <c r="H169" i="1"/>
  <c r="H168" i="1" s="1"/>
  <c r="H167" i="1" s="1"/>
  <c r="H166" i="1" s="1"/>
  <c r="G169" i="1"/>
  <c r="G154" i="1"/>
  <c r="H154" i="1"/>
  <c r="H153" i="1" s="1"/>
  <c r="J154" i="1"/>
  <c r="K154" i="1"/>
  <c r="K153" i="1" s="1"/>
  <c r="M154" i="1"/>
  <c r="N154" i="1"/>
  <c r="N153" i="1" s="1"/>
  <c r="O165" i="1"/>
  <c r="N164" i="1"/>
  <c r="N163" i="1" s="1"/>
  <c r="N162" i="1" s="1"/>
  <c r="M164" i="1"/>
  <c r="L161" i="1"/>
  <c r="L165" i="1"/>
  <c r="K164" i="1"/>
  <c r="K163" i="1" s="1"/>
  <c r="K162" i="1" s="1"/>
  <c r="J164" i="1"/>
  <c r="J163" i="1" s="1"/>
  <c r="I165" i="1"/>
  <c r="H164" i="1"/>
  <c r="H163" i="1" s="1"/>
  <c r="H162" i="1" s="1"/>
  <c r="G164" i="1"/>
  <c r="G163" i="1" s="1"/>
  <c r="O161" i="1"/>
  <c r="N160" i="1"/>
  <c r="N159" i="1" s="1"/>
  <c r="M160" i="1"/>
  <c r="K160" i="1"/>
  <c r="K159" i="1" s="1"/>
  <c r="J160" i="1"/>
  <c r="J159" i="1" s="1"/>
  <c r="I161" i="1"/>
  <c r="H160" i="1"/>
  <c r="H159" i="1" s="1"/>
  <c r="G160" i="1"/>
  <c r="O155" i="1"/>
  <c r="L155" i="1"/>
  <c r="I155" i="1"/>
  <c r="K122" i="1"/>
  <c r="K121" i="1" s="1"/>
  <c r="K120" i="1" s="1"/>
  <c r="H122" i="1"/>
  <c r="O130" i="1"/>
  <c r="N129" i="1"/>
  <c r="N128" i="1" s="1"/>
  <c r="M129" i="1"/>
  <c r="L130" i="1"/>
  <c r="K129" i="1"/>
  <c r="K128" i="1" s="1"/>
  <c r="J129" i="1"/>
  <c r="H136" i="1"/>
  <c r="O140" i="1"/>
  <c r="N139" i="1"/>
  <c r="N138" i="1" s="1"/>
  <c r="M139" i="1"/>
  <c r="L140" i="1"/>
  <c r="K139" i="1"/>
  <c r="K138" i="1" s="1"/>
  <c r="J139" i="1"/>
  <c r="I140" i="1"/>
  <c r="H139" i="1"/>
  <c r="H138" i="1" s="1"/>
  <c r="G139" i="1"/>
  <c r="G138" i="1" s="1"/>
  <c r="H56" i="1"/>
  <c r="O57" i="1"/>
  <c r="N56" i="1"/>
  <c r="N55" i="1" s="1"/>
  <c r="M56" i="1"/>
  <c r="L57" i="1"/>
  <c r="K56" i="1"/>
  <c r="K55" i="1" s="1"/>
  <c r="J56" i="1"/>
  <c r="G56" i="1"/>
  <c r="G55" i="1" s="1"/>
  <c r="I55" i="1" s="1"/>
  <c r="O52" i="1"/>
  <c r="O54" i="1"/>
  <c r="N51" i="1"/>
  <c r="N50" i="1" s="1"/>
  <c r="N53" i="1"/>
  <c r="M51" i="1"/>
  <c r="M53" i="1"/>
  <c r="L52" i="1"/>
  <c r="L54" i="1"/>
  <c r="K51" i="1"/>
  <c r="K53" i="1"/>
  <c r="J53" i="1"/>
  <c r="J51" i="1"/>
  <c r="I57" i="1"/>
  <c r="I54" i="1"/>
  <c r="H53" i="1"/>
  <c r="G53" i="1"/>
  <c r="L433" i="1" l="1"/>
  <c r="O431" i="1"/>
  <c r="O434" i="1"/>
  <c r="O129" i="1"/>
  <c r="L431" i="1"/>
  <c r="I430" i="1"/>
  <c r="N430" i="1"/>
  <c r="O430" i="1" s="1"/>
  <c r="N433" i="1"/>
  <c r="O433" i="1" s="1"/>
  <c r="I431" i="1"/>
  <c r="K430" i="1"/>
  <c r="L430" i="1" s="1"/>
  <c r="L434" i="1"/>
  <c r="O275" i="1"/>
  <c r="O342" i="1"/>
  <c r="O324" i="1"/>
  <c r="L341" i="1"/>
  <c r="N341" i="1"/>
  <c r="O341" i="1" s="1"/>
  <c r="L324" i="1"/>
  <c r="L342" i="1"/>
  <c r="L139" i="1"/>
  <c r="O237" i="1"/>
  <c r="L275" i="1"/>
  <c r="M274" i="1"/>
  <c r="O274" i="1" s="1"/>
  <c r="M323" i="1"/>
  <c r="O238" i="1"/>
  <c r="J323" i="1"/>
  <c r="L237" i="1"/>
  <c r="L240" i="1"/>
  <c r="L241" i="1"/>
  <c r="L238" i="1"/>
  <c r="O241" i="1"/>
  <c r="J274" i="1"/>
  <c r="L274" i="1" s="1"/>
  <c r="N240" i="1"/>
  <c r="O240" i="1" s="1"/>
  <c r="O164" i="1"/>
  <c r="O169" i="1"/>
  <c r="L172" i="1"/>
  <c r="I169" i="1"/>
  <c r="L129" i="1"/>
  <c r="O154" i="1"/>
  <c r="I154" i="1"/>
  <c r="L169" i="1"/>
  <c r="I138" i="1"/>
  <c r="O174" i="1"/>
  <c r="L174" i="1"/>
  <c r="M172" i="1"/>
  <c r="M153" i="1"/>
  <c r="O153" i="1" s="1"/>
  <c r="L173" i="1"/>
  <c r="J168" i="1"/>
  <c r="L168" i="1" s="1"/>
  <c r="N173" i="1"/>
  <c r="N172" i="1" s="1"/>
  <c r="O139" i="1"/>
  <c r="I160" i="1"/>
  <c r="L154" i="1"/>
  <c r="M168" i="1"/>
  <c r="L56" i="1"/>
  <c r="G168" i="1"/>
  <c r="L159" i="1"/>
  <c r="J162" i="1"/>
  <c r="L162" i="1" s="1"/>
  <c r="L163" i="1"/>
  <c r="I163" i="1"/>
  <c r="L164" i="1"/>
  <c r="I139" i="1"/>
  <c r="M128" i="1"/>
  <c r="O128" i="1" s="1"/>
  <c r="J153" i="1"/>
  <c r="L160" i="1"/>
  <c r="G162" i="1"/>
  <c r="I162" i="1" s="1"/>
  <c r="M163" i="1"/>
  <c r="O51" i="1"/>
  <c r="M138" i="1"/>
  <c r="O138" i="1" s="1"/>
  <c r="J128" i="1"/>
  <c r="L128" i="1" s="1"/>
  <c r="G153" i="1"/>
  <c r="I153" i="1" s="1"/>
  <c r="I164" i="1"/>
  <c r="I53" i="1"/>
  <c r="J138" i="1"/>
  <c r="L138" i="1" s="1"/>
  <c r="G159" i="1"/>
  <c r="I159" i="1" s="1"/>
  <c r="O160" i="1"/>
  <c r="M159" i="1"/>
  <c r="O159" i="1" s="1"/>
  <c r="K50" i="1"/>
  <c r="J55" i="1"/>
  <c r="O56" i="1"/>
  <c r="L51" i="1"/>
  <c r="I56" i="1"/>
  <c r="L55" i="1"/>
  <c r="M50" i="1"/>
  <c r="O50" i="1" s="1"/>
  <c r="J50" i="1"/>
  <c r="O53" i="1"/>
  <c r="M55" i="1"/>
  <c r="O55" i="1" s="1"/>
  <c r="L53" i="1"/>
  <c r="I435" i="1"/>
  <c r="H434" i="1"/>
  <c r="H433" i="1" s="1"/>
  <c r="G434" i="1"/>
  <c r="H425" i="1"/>
  <c r="H424" i="1" s="1"/>
  <c r="H428" i="1"/>
  <c r="H427" i="1" s="1"/>
  <c r="L323" i="1" l="1"/>
  <c r="J322" i="1"/>
  <c r="O323" i="1"/>
  <c r="M322" i="1"/>
  <c r="J167" i="1"/>
  <c r="L167" i="1" s="1"/>
  <c r="O172" i="1"/>
  <c r="O173" i="1"/>
  <c r="I168" i="1"/>
  <c r="G167" i="1"/>
  <c r="L50" i="1"/>
  <c r="M167" i="1"/>
  <c r="O168" i="1"/>
  <c r="L153" i="1"/>
  <c r="M162" i="1"/>
  <c r="O162" i="1" s="1"/>
  <c r="O163" i="1"/>
  <c r="I434" i="1"/>
  <c r="G433" i="1"/>
  <c r="I433" i="1" s="1"/>
  <c r="H269" i="1"/>
  <c r="H257" i="1"/>
  <c r="H147" i="1"/>
  <c r="H146" i="1" s="1"/>
  <c r="H142" i="1" s="1"/>
  <c r="O322" i="1" l="1"/>
  <c r="M321" i="1"/>
  <c r="O321" i="1" s="1"/>
  <c r="L322" i="1"/>
  <c r="J321" i="1"/>
  <c r="L321" i="1" s="1"/>
  <c r="J166" i="1"/>
  <c r="I167" i="1"/>
  <c r="G166" i="1"/>
  <c r="I166" i="1" s="1"/>
  <c r="O167" i="1"/>
  <c r="M166" i="1"/>
  <c r="H411" i="1"/>
  <c r="O166" i="1" l="1"/>
  <c r="L166" i="1"/>
  <c r="H250" i="1"/>
  <c r="H249" i="1" s="1"/>
  <c r="I441" i="1" l="1"/>
  <c r="H440" i="1"/>
  <c r="H439" i="1" s="1"/>
  <c r="G440" i="1"/>
  <c r="G439" i="1" s="1"/>
  <c r="I438" i="1"/>
  <c r="H437" i="1"/>
  <c r="H436" i="1" s="1"/>
  <c r="G437" i="1"/>
  <c r="H390" i="1"/>
  <c r="H370" i="1"/>
  <c r="H324" i="1"/>
  <c r="H323" i="1" s="1"/>
  <c r="H322" i="1" s="1"/>
  <c r="H321" i="1" s="1"/>
  <c r="I325" i="1"/>
  <c r="G324" i="1"/>
  <c r="G323" i="1" s="1"/>
  <c r="H264" i="1"/>
  <c r="H241" i="1"/>
  <c r="H240" i="1" s="1"/>
  <c r="G241" i="1"/>
  <c r="I175" i="1"/>
  <c r="H174" i="1"/>
  <c r="G174" i="1"/>
  <c r="G173" i="1" s="1"/>
  <c r="H157" i="1"/>
  <c r="H156" i="1" s="1"/>
  <c r="H108" i="1"/>
  <c r="H51" i="1"/>
  <c r="H50" i="1" s="1"/>
  <c r="I52" i="1"/>
  <c r="G51" i="1"/>
  <c r="G50" i="1" s="1"/>
  <c r="H173" i="1" l="1"/>
  <c r="H172" i="1" s="1"/>
  <c r="I241" i="1"/>
  <c r="I440" i="1"/>
  <c r="I439" i="1"/>
  <c r="I437" i="1"/>
  <c r="G436" i="1"/>
  <c r="I436" i="1" s="1"/>
  <c r="I323" i="1"/>
  <c r="G322" i="1"/>
  <c r="I324" i="1"/>
  <c r="I51" i="1"/>
  <c r="I50" i="1"/>
  <c r="G172" i="1"/>
  <c r="I174" i="1"/>
  <c r="G240" i="1"/>
  <c r="I240" i="1" s="1"/>
  <c r="I173" i="1" l="1"/>
  <c r="I172" i="1"/>
  <c r="G321" i="1"/>
  <c r="I321" i="1" s="1"/>
  <c r="I322" i="1"/>
  <c r="I343" i="1"/>
  <c r="H342" i="1"/>
  <c r="H341" i="1" s="1"/>
  <c r="G342" i="1"/>
  <c r="G341" i="1" s="1"/>
  <c r="I447" i="1"/>
  <c r="H446" i="1"/>
  <c r="H445" i="1" s="1"/>
  <c r="G446" i="1"/>
  <c r="I394" i="1"/>
  <c r="H393" i="1"/>
  <c r="H392" i="1" s="1"/>
  <c r="G393" i="1"/>
  <c r="H275" i="1"/>
  <c r="H274" i="1" s="1"/>
  <c r="I276" i="1"/>
  <c r="G275" i="1"/>
  <c r="G274" i="1" s="1"/>
  <c r="H238" i="1"/>
  <c r="I239" i="1"/>
  <c r="G238" i="1"/>
  <c r="G237" i="1" s="1"/>
  <c r="H129" i="1"/>
  <c r="H128" i="1" s="1"/>
  <c r="G129" i="1"/>
  <c r="O287" i="1"/>
  <c r="O233" i="1"/>
  <c r="O158" i="1"/>
  <c r="O120" i="1"/>
  <c r="L334" i="1"/>
  <c r="L287" i="1"/>
  <c r="L233" i="1"/>
  <c r="L158" i="1"/>
  <c r="L120" i="1"/>
  <c r="I377" i="1"/>
  <c r="I238" i="1" l="1"/>
  <c r="I446" i="1"/>
  <c r="I274" i="1"/>
  <c r="I129" i="1"/>
  <c r="I275" i="1"/>
  <c r="I393" i="1"/>
  <c r="G445" i="1"/>
  <c r="I445" i="1" s="1"/>
  <c r="I341" i="1"/>
  <c r="I342" i="1"/>
  <c r="G128" i="1"/>
  <c r="I128" i="1" s="1"/>
  <c r="H237" i="1"/>
  <c r="I237" i="1" s="1"/>
  <c r="G392" i="1"/>
  <c r="I392" i="1" s="1"/>
  <c r="H329" i="1"/>
  <c r="I330" i="1"/>
  <c r="I203" i="1"/>
  <c r="M480" i="1"/>
  <c r="M479" i="1" s="1"/>
  <c r="M478" i="1" s="1"/>
  <c r="M477" i="1" s="1"/>
  <c r="M475" i="1"/>
  <c r="M474" i="1" s="1"/>
  <c r="M472" i="1"/>
  <c r="M469" i="1"/>
  <c r="M467" i="1"/>
  <c r="M464" i="1"/>
  <c r="M462" i="1"/>
  <c r="M460" i="1"/>
  <c r="M457" i="1"/>
  <c r="M456" i="1" s="1"/>
  <c r="M453" i="1"/>
  <c r="M452" i="1" s="1"/>
  <c r="M451" i="1" s="1"/>
  <c r="M449" i="1"/>
  <c r="M448" i="1" s="1"/>
  <c r="M443" i="1"/>
  <c r="M442" i="1" s="1"/>
  <c r="M428" i="1"/>
  <c r="M427" i="1" s="1"/>
  <c r="M425" i="1"/>
  <c r="M424" i="1" s="1"/>
  <c r="M422" i="1"/>
  <c r="M421" i="1" s="1"/>
  <c r="M419" i="1"/>
  <c r="M418" i="1" s="1"/>
  <c r="M416" i="1"/>
  <c r="M414" i="1"/>
  <c r="M411" i="1"/>
  <c r="M409" i="1"/>
  <c r="M406" i="1"/>
  <c r="M405" i="1" s="1"/>
  <c r="M403" i="1"/>
  <c r="M400" i="1"/>
  <c r="M399" i="1" s="1"/>
  <c r="M397" i="1"/>
  <c r="M396" i="1" s="1"/>
  <c r="M390" i="1"/>
  <c r="M389" i="1" s="1"/>
  <c r="M387" i="1"/>
  <c r="M386" i="1" s="1"/>
  <c r="M384" i="1"/>
  <c r="M383" i="1" s="1"/>
  <c r="M381" i="1"/>
  <c r="M380" i="1" s="1"/>
  <c r="M378" i="1"/>
  <c r="M376" i="1"/>
  <c r="M373" i="1"/>
  <c r="M372" i="1" s="1"/>
  <c r="M370" i="1"/>
  <c r="M369" i="1" s="1"/>
  <c r="M367" i="1"/>
  <c r="M366" i="1" s="1"/>
  <c r="M362" i="1"/>
  <c r="M361" i="1" s="1"/>
  <c r="M360" i="1" s="1"/>
  <c r="M359" i="1" s="1"/>
  <c r="M356" i="1"/>
  <c r="M355" i="1" s="1"/>
  <c r="M353" i="1"/>
  <c r="M351" i="1"/>
  <c r="M345" i="1"/>
  <c r="M344" i="1" s="1"/>
  <c r="M339" i="1"/>
  <c r="M338" i="1" s="1"/>
  <c r="M333" i="1"/>
  <c r="M332" i="1" s="1"/>
  <c r="M331" i="1" s="1"/>
  <c r="M329" i="1"/>
  <c r="M328" i="1" s="1"/>
  <c r="M327" i="1" s="1"/>
  <c r="M319" i="1"/>
  <c r="M318" i="1" s="1"/>
  <c r="M317" i="1" s="1"/>
  <c r="M315" i="1"/>
  <c r="M314" i="1" s="1"/>
  <c r="M313" i="1" s="1"/>
  <c r="M311" i="1"/>
  <c r="M309" i="1"/>
  <c r="M307" i="1"/>
  <c r="M301" i="1"/>
  <c r="M299" i="1"/>
  <c r="M293" i="1"/>
  <c r="M292" i="1" s="1"/>
  <c r="M288" i="1" s="1"/>
  <c r="O288" i="1" s="1"/>
  <c r="M286" i="1"/>
  <c r="O286" i="1" s="1"/>
  <c r="M284" i="1"/>
  <c r="M281" i="1"/>
  <c r="M279" i="1"/>
  <c r="M272" i="1"/>
  <c r="M271" i="1" s="1"/>
  <c r="M269" i="1"/>
  <c r="M268" i="1" s="1"/>
  <c r="M264" i="1"/>
  <c r="M263" i="1" s="1"/>
  <c r="M262" i="1" s="1"/>
  <c r="M260" i="1"/>
  <c r="M259" i="1" s="1"/>
  <c r="M257" i="1"/>
  <c r="M256" i="1" s="1"/>
  <c r="M253" i="1"/>
  <c r="M252" i="1" s="1"/>
  <c r="M250" i="1"/>
  <c r="M249" i="1" s="1"/>
  <c r="M246" i="1"/>
  <c r="M245" i="1" s="1"/>
  <c r="M244" i="1" s="1"/>
  <c r="M235" i="1"/>
  <c r="M234" i="1" s="1"/>
  <c r="M232" i="1"/>
  <c r="M229" i="1"/>
  <c r="M227" i="1"/>
  <c r="M224" i="1"/>
  <c r="M223" i="1" s="1"/>
  <c r="M221" i="1"/>
  <c r="M219" i="1"/>
  <c r="M216" i="1"/>
  <c r="M215" i="1" s="1"/>
  <c r="M213" i="1"/>
  <c r="M212" i="1" s="1"/>
  <c r="M210" i="1"/>
  <c r="M209" i="1" s="1"/>
  <c r="M207" i="1"/>
  <c r="M206" i="1" s="1"/>
  <c r="M202" i="1"/>
  <c r="M200" i="1"/>
  <c r="M198" i="1"/>
  <c r="M194" i="1"/>
  <c r="M193" i="1" s="1"/>
  <c r="M191" i="1"/>
  <c r="M189" i="1"/>
  <c r="M185" i="1"/>
  <c r="M183" i="1"/>
  <c r="M180" i="1"/>
  <c r="M179" i="1" s="1"/>
  <c r="M157" i="1"/>
  <c r="M156" i="1" s="1"/>
  <c r="M151" i="1"/>
  <c r="O151" i="1" s="1"/>
  <c r="M147" i="1"/>
  <c r="M146" i="1" s="1"/>
  <c r="M144" i="1"/>
  <c r="M143" i="1" s="1"/>
  <c r="M136" i="1"/>
  <c r="M135" i="1" s="1"/>
  <c r="M133" i="1"/>
  <c r="M132" i="1" s="1"/>
  <c r="M126" i="1"/>
  <c r="M125" i="1" s="1"/>
  <c r="M124" i="1" s="1"/>
  <c r="M122" i="1"/>
  <c r="M119" i="1"/>
  <c r="M118" i="1" s="1"/>
  <c r="M116" i="1"/>
  <c r="M112" i="1"/>
  <c r="M111" i="1" s="1"/>
  <c r="M110" i="1" s="1"/>
  <c r="M108" i="1"/>
  <c r="M107" i="1" s="1"/>
  <c r="M105" i="1"/>
  <c r="M104" i="1" s="1"/>
  <c r="M100" i="1"/>
  <c r="M99" i="1" s="1"/>
  <c r="M97" i="1"/>
  <c r="M96" i="1" s="1"/>
  <c r="M94" i="1"/>
  <c r="M93" i="1" s="1"/>
  <c r="M88" i="1"/>
  <c r="M87" i="1" s="1"/>
  <c r="M85" i="1"/>
  <c r="M83" i="1"/>
  <c r="M78" i="1"/>
  <c r="M77" i="1" s="1"/>
  <c r="M76" i="1" s="1"/>
  <c r="M75" i="1" s="1"/>
  <c r="M73" i="1"/>
  <c r="M72" i="1" s="1"/>
  <c r="M70" i="1"/>
  <c r="M69" i="1"/>
  <c r="M67" i="1"/>
  <c r="M66" i="1" s="1"/>
  <c r="M64" i="1"/>
  <c r="M63" i="1" s="1"/>
  <c r="M60" i="1"/>
  <c r="M59" i="1" s="1"/>
  <c r="M58" i="1" s="1"/>
  <c r="M48" i="1"/>
  <c r="M46" i="1"/>
  <c r="M43" i="1"/>
  <c r="M41" i="1"/>
  <c r="M38" i="1"/>
  <c r="M37" i="1" s="1"/>
  <c r="M35" i="1"/>
  <c r="M33" i="1"/>
  <c r="M30" i="1"/>
  <c r="M28" i="1"/>
  <c r="M25" i="1"/>
  <c r="M24" i="1" s="1"/>
  <c r="M22" i="1"/>
  <c r="M21" i="1" s="1"/>
  <c r="M19" i="1"/>
  <c r="M17" i="1"/>
  <c r="M15" i="1"/>
  <c r="M12" i="1"/>
  <c r="M11" i="1" s="1"/>
  <c r="J480" i="1"/>
  <c r="J479" i="1" s="1"/>
  <c r="J478" i="1" s="1"/>
  <c r="J477" i="1" s="1"/>
  <c r="J475" i="1"/>
  <c r="J474" i="1" s="1"/>
  <c r="J472" i="1"/>
  <c r="J469" i="1"/>
  <c r="J467" i="1"/>
  <c r="J464" i="1"/>
  <c r="J462" i="1"/>
  <c r="J460" i="1"/>
  <c r="J457" i="1"/>
  <c r="J456" i="1" s="1"/>
  <c r="J453" i="1"/>
  <c r="J452" i="1" s="1"/>
  <c r="J451" i="1" s="1"/>
  <c r="J449" i="1"/>
  <c r="J448" i="1" s="1"/>
  <c r="J443" i="1"/>
  <c r="J442" i="1" s="1"/>
  <c r="J428" i="1"/>
  <c r="J427" i="1" s="1"/>
  <c r="J425" i="1"/>
  <c r="J424" i="1" s="1"/>
  <c r="J422" i="1"/>
  <c r="J421" i="1" s="1"/>
  <c r="J419" i="1"/>
  <c r="J418" i="1" s="1"/>
  <c r="J416" i="1"/>
  <c r="J414" i="1"/>
  <c r="J411" i="1"/>
  <c r="J409" i="1"/>
  <c r="J406" i="1"/>
  <c r="J405" i="1" s="1"/>
  <c r="J403" i="1"/>
  <c r="J400" i="1"/>
  <c r="J399" i="1" s="1"/>
  <c r="J397" i="1"/>
  <c r="J396" i="1" s="1"/>
  <c r="J390" i="1"/>
  <c r="J389" i="1" s="1"/>
  <c r="J387" i="1"/>
  <c r="J386" i="1" s="1"/>
  <c r="J384" i="1"/>
  <c r="J383" i="1" s="1"/>
  <c r="J381" i="1"/>
  <c r="J380" i="1" s="1"/>
  <c r="J378" i="1"/>
  <c r="J376" i="1"/>
  <c r="J373" i="1"/>
  <c r="J372" i="1" s="1"/>
  <c r="J370" i="1"/>
  <c r="J369" i="1" s="1"/>
  <c r="J367" i="1"/>
  <c r="J366" i="1" s="1"/>
  <c r="J362" i="1"/>
  <c r="J361" i="1" s="1"/>
  <c r="J360" i="1" s="1"/>
  <c r="J359" i="1" s="1"/>
  <c r="J356" i="1"/>
  <c r="J355" i="1" s="1"/>
  <c r="J353" i="1"/>
  <c r="J351" i="1"/>
  <c r="J345" i="1"/>
  <c r="J344" i="1" s="1"/>
  <c r="J339" i="1"/>
  <c r="J338" i="1" s="1"/>
  <c r="J333" i="1"/>
  <c r="J332" i="1" s="1"/>
  <c r="J331" i="1" s="1"/>
  <c r="J329" i="1"/>
  <c r="J328" i="1" s="1"/>
  <c r="J327" i="1" s="1"/>
  <c r="J319" i="1"/>
  <c r="J318" i="1" s="1"/>
  <c r="J317" i="1" s="1"/>
  <c r="J315" i="1"/>
  <c r="J314" i="1" s="1"/>
  <c r="J313" i="1" s="1"/>
  <c r="J311" i="1"/>
  <c r="J309" i="1"/>
  <c r="J307" i="1"/>
  <c r="J301" i="1"/>
  <c r="J299" i="1"/>
  <c r="J293" i="1"/>
  <c r="J292" i="1" s="1"/>
  <c r="J288" i="1" s="1"/>
  <c r="L288" i="1" s="1"/>
  <c r="J286" i="1"/>
  <c r="L286" i="1" s="1"/>
  <c r="J284" i="1"/>
  <c r="J281" i="1"/>
  <c r="J279" i="1"/>
  <c r="J272" i="1"/>
  <c r="J271" i="1" s="1"/>
  <c r="J269" i="1"/>
  <c r="J268" i="1" s="1"/>
  <c r="J264" i="1"/>
  <c r="J263" i="1" s="1"/>
  <c r="J262" i="1" s="1"/>
  <c r="J260" i="1"/>
  <c r="J259" i="1" s="1"/>
  <c r="J257" i="1"/>
  <c r="J256" i="1" s="1"/>
  <c r="J253" i="1"/>
  <c r="J252" i="1" s="1"/>
  <c r="J250" i="1"/>
  <c r="J249" i="1" s="1"/>
  <c r="J246" i="1"/>
  <c r="J245" i="1" s="1"/>
  <c r="J244" i="1" s="1"/>
  <c r="J235" i="1"/>
  <c r="J234" i="1" s="1"/>
  <c r="J232" i="1"/>
  <c r="J229" i="1"/>
  <c r="J227" i="1"/>
  <c r="J224" i="1"/>
  <c r="J223" i="1" s="1"/>
  <c r="J221" i="1"/>
  <c r="J219" i="1"/>
  <c r="J216" i="1"/>
  <c r="J215" i="1" s="1"/>
  <c r="J213" i="1"/>
  <c r="J212" i="1" s="1"/>
  <c r="J210" i="1"/>
  <c r="J209" i="1" s="1"/>
  <c r="J207" i="1"/>
  <c r="J206" i="1" s="1"/>
  <c r="J202" i="1"/>
  <c r="J200" i="1"/>
  <c r="J198" i="1"/>
  <c r="J194" i="1"/>
  <c r="J193" i="1" s="1"/>
  <c r="J191" i="1"/>
  <c r="J189" i="1"/>
  <c r="J185" i="1"/>
  <c r="J183" i="1"/>
  <c r="J180" i="1"/>
  <c r="J179" i="1" s="1"/>
  <c r="J157" i="1"/>
  <c r="J156" i="1" s="1"/>
  <c r="J151" i="1"/>
  <c r="J147" i="1"/>
  <c r="J146" i="1" s="1"/>
  <c r="J144" i="1"/>
  <c r="J143" i="1" s="1"/>
  <c r="J136" i="1"/>
  <c r="J135" i="1" s="1"/>
  <c r="J133" i="1"/>
  <c r="J132" i="1" s="1"/>
  <c r="J126" i="1"/>
  <c r="J125" i="1" s="1"/>
  <c r="J124" i="1" s="1"/>
  <c r="J122" i="1"/>
  <c r="J119" i="1"/>
  <c r="J118" i="1" s="1"/>
  <c r="J116" i="1"/>
  <c r="J112" i="1"/>
  <c r="J111" i="1" s="1"/>
  <c r="J110" i="1" s="1"/>
  <c r="J108" i="1"/>
  <c r="J107" i="1" s="1"/>
  <c r="J105" i="1"/>
  <c r="J104" i="1" s="1"/>
  <c r="J100" i="1"/>
  <c r="J99" i="1" s="1"/>
  <c r="J97" i="1"/>
  <c r="J96" i="1" s="1"/>
  <c r="J94" i="1"/>
  <c r="J93" i="1" s="1"/>
  <c r="J88" i="1"/>
  <c r="J87" i="1" s="1"/>
  <c r="J85" i="1"/>
  <c r="J83" i="1"/>
  <c r="J78" i="1"/>
  <c r="J77" i="1" s="1"/>
  <c r="J76" i="1" s="1"/>
  <c r="J75" i="1" s="1"/>
  <c r="J73" i="1"/>
  <c r="J72" i="1" s="1"/>
  <c r="J70" i="1"/>
  <c r="J69" i="1"/>
  <c r="J67" i="1"/>
  <c r="J66" i="1" s="1"/>
  <c r="J64" i="1"/>
  <c r="J63" i="1" s="1"/>
  <c r="J60" i="1"/>
  <c r="J59" i="1" s="1"/>
  <c r="J58" i="1" s="1"/>
  <c r="J48" i="1"/>
  <c r="J46" i="1"/>
  <c r="J43" i="1"/>
  <c r="J41" i="1"/>
  <c r="J38" i="1"/>
  <c r="J37" i="1" s="1"/>
  <c r="J35" i="1"/>
  <c r="J33" i="1"/>
  <c r="J30" i="1"/>
  <c r="J28" i="1"/>
  <c r="J25" i="1"/>
  <c r="J24" i="1" s="1"/>
  <c r="J22" i="1"/>
  <c r="J21" i="1" s="1"/>
  <c r="J19" i="1"/>
  <c r="J17" i="1"/>
  <c r="J15" i="1"/>
  <c r="J12" i="1"/>
  <c r="J11" i="1" s="1"/>
  <c r="G480" i="1"/>
  <c r="G479" i="1" s="1"/>
  <c r="G478" i="1" s="1"/>
  <c r="G477" i="1" s="1"/>
  <c r="G475" i="1"/>
  <c r="G474" i="1" s="1"/>
  <c r="G472" i="1"/>
  <c r="G469" i="1"/>
  <c r="G467" i="1"/>
  <c r="G464" i="1"/>
  <c r="G462" i="1"/>
  <c r="G460" i="1"/>
  <c r="G457" i="1"/>
  <c r="G456" i="1" s="1"/>
  <c r="G453" i="1"/>
  <c r="G452" i="1" s="1"/>
  <c r="G451" i="1" s="1"/>
  <c r="G449" i="1"/>
  <c r="G448" i="1" s="1"/>
  <c r="G443" i="1"/>
  <c r="G442" i="1" s="1"/>
  <c r="G428" i="1"/>
  <c r="G427" i="1" s="1"/>
  <c r="G425" i="1"/>
  <c r="G424" i="1" s="1"/>
  <c r="G422" i="1"/>
  <c r="G421" i="1" s="1"/>
  <c r="G419" i="1"/>
  <c r="G418" i="1" s="1"/>
  <c r="G416" i="1"/>
  <c r="G414" i="1"/>
  <c r="G411" i="1"/>
  <c r="G409" i="1"/>
  <c r="G406" i="1"/>
  <c r="G405" i="1" s="1"/>
  <c r="G403" i="1"/>
  <c r="G402" i="1" s="1"/>
  <c r="G400" i="1"/>
  <c r="G399" i="1" s="1"/>
  <c r="G397" i="1"/>
  <c r="G396" i="1" s="1"/>
  <c r="G390" i="1"/>
  <c r="G389" i="1" s="1"/>
  <c r="G387" i="1"/>
  <c r="G386" i="1" s="1"/>
  <c r="G384" i="1"/>
  <c r="G383" i="1" s="1"/>
  <c r="G381" i="1"/>
  <c r="G380" i="1" s="1"/>
  <c r="G378" i="1"/>
  <c r="G376" i="1"/>
  <c r="I376" i="1" s="1"/>
  <c r="G373" i="1"/>
  <c r="G372" i="1" s="1"/>
  <c r="G370" i="1"/>
  <c r="G369" i="1" s="1"/>
  <c r="G367" i="1"/>
  <c r="G366" i="1" s="1"/>
  <c r="G362" i="1"/>
  <c r="G361" i="1" s="1"/>
  <c r="G360" i="1" s="1"/>
  <c r="G359" i="1" s="1"/>
  <c r="G356" i="1"/>
  <c r="G355" i="1" s="1"/>
  <c r="G353" i="1"/>
  <c r="G351" i="1"/>
  <c r="G345" i="1"/>
  <c r="G344" i="1" s="1"/>
  <c r="G339" i="1"/>
  <c r="G338" i="1" s="1"/>
  <c r="G333" i="1"/>
  <c r="G332" i="1" s="1"/>
  <c r="G331" i="1" s="1"/>
  <c r="I331" i="1" s="1"/>
  <c r="G329" i="1"/>
  <c r="G328" i="1" s="1"/>
  <c r="G327" i="1" s="1"/>
  <c r="G315" i="1"/>
  <c r="G314" i="1" s="1"/>
  <c r="G313" i="1" s="1"/>
  <c r="G311" i="1"/>
  <c r="G309" i="1"/>
  <c r="G307" i="1"/>
  <c r="G301" i="1"/>
  <c r="G299" i="1"/>
  <c r="G293" i="1"/>
  <c r="G292" i="1" s="1"/>
  <c r="G286" i="1"/>
  <c r="G284" i="1"/>
  <c r="G281" i="1"/>
  <c r="G279" i="1"/>
  <c r="G272" i="1"/>
  <c r="G271" i="1" s="1"/>
  <c r="G269" i="1"/>
  <c r="G268" i="1" s="1"/>
  <c r="G264" i="1"/>
  <c r="G263" i="1" s="1"/>
  <c r="G262" i="1" s="1"/>
  <c r="G260" i="1"/>
  <c r="G259" i="1" s="1"/>
  <c r="G257" i="1"/>
  <c r="G256" i="1" s="1"/>
  <c r="G253" i="1"/>
  <c r="G252" i="1" s="1"/>
  <c r="G250" i="1"/>
  <c r="G249" i="1" s="1"/>
  <c r="G246" i="1"/>
  <c r="G245" i="1" s="1"/>
  <c r="G244" i="1" s="1"/>
  <c r="G235" i="1"/>
  <c r="G234" i="1" s="1"/>
  <c r="G232" i="1"/>
  <c r="G231" i="1" s="1"/>
  <c r="G229" i="1"/>
  <c r="G227" i="1"/>
  <c r="G224" i="1"/>
  <c r="G223" i="1" s="1"/>
  <c r="G221" i="1"/>
  <c r="G219" i="1"/>
  <c r="G216" i="1"/>
  <c r="G215" i="1" s="1"/>
  <c r="G213" i="1"/>
  <c r="G212" i="1" s="1"/>
  <c r="G210" i="1"/>
  <c r="G209" i="1" s="1"/>
  <c r="G207" i="1"/>
  <c r="G206" i="1" s="1"/>
  <c r="G202" i="1"/>
  <c r="I202" i="1" s="1"/>
  <c r="G200" i="1"/>
  <c r="G198" i="1"/>
  <c r="G194" i="1"/>
  <c r="G193" i="1" s="1"/>
  <c r="G191" i="1"/>
  <c r="G189" i="1"/>
  <c r="G185" i="1"/>
  <c r="G183" i="1"/>
  <c r="G180" i="1"/>
  <c r="G179" i="1" s="1"/>
  <c r="G157" i="1"/>
  <c r="G151" i="1"/>
  <c r="G150" i="1" s="1"/>
  <c r="G147" i="1"/>
  <c r="G146" i="1" s="1"/>
  <c r="G144" i="1"/>
  <c r="G143" i="1" s="1"/>
  <c r="G136" i="1"/>
  <c r="G135" i="1" s="1"/>
  <c r="G133" i="1"/>
  <c r="G132" i="1" s="1"/>
  <c r="G126" i="1"/>
  <c r="G125" i="1" s="1"/>
  <c r="G124" i="1" s="1"/>
  <c r="G122" i="1"/>
  <c r="G121" i="1" s="1"/>
  <c r="G119" i="1"/>
  <c r="G118" i="1" s="1"/>
  <c r="G116" i="1"/>
  <c r="G115" i="1" s="1"/>
  <c r="G112" i="1"/>
  <c r="G111" i="1" s="1"/>
  <c r="G110" i="1" s="1"/>
  <c r="G108" i="1"/>
  <c r="G107" i="1" s="1"/>
  <c r="G105" i="1"/>
  <c r="G104" i="1" s="1"/>
  <c r="G100" i="1"/>
  <c r="G99" i="1" s="1"/>
  <c r="G97" i="1"/>
  <c r="G96" i="1" s="1"/>
  <c r="G95" i="1"/>
  <c r="G94" i="1" s="1"/>
  <c r="G93" i="1" s="1"/>
  <c r="G88" i="1"/>
  <c r="G87" i="1" s="1"/>
  <c r="G85" i="1"/>
  <c r="G83" i="1"/>
  <c r="G78" i="1"/>
  <c r="G77" i="1" s="1"/>
  <c r="G76" i="1" s="1"/>
  <c r="G75" i="1" s="1"/>
  <c r="G73" i="1"/>
  <c r="G72" i="1" s="1"/>
  <c r="G70" i="1"/>
  <c r="G69" i="1"/>
  <c r="G67" i="1"/>
  <c r="G66" i="1" s="1"/>
  <c r="G64" i="1"/>
  <c r="G63" i="1" s="1"/>
  <c r="G60" i="1"/>
  <c r="G59" i="1" s="1"/>
  <c r="G58" i="1" s="1"/>
  <c r="G48" i="1"/>
  <c r="G46" i="1"/>
  <c r="G43" i="1"/>
  <c r="G41" i="1"/>
  <c r="G38" i="1"/>
  <c r="G37" i="1" s="1"/>
  <c r="G35" i="1"/>
  <c r="G33" i="1"/>
  <c r="G30" i="1"/>
  <c r="G28" i="1"/>
  <c r="G25" i="1"/>
  <c r="G24" i="1" s="1"/>
  <c r="G22" i="1"/>
  <c r="G21" i="1" s="1"/>
  <c r="G19" i="1"/>
  <c r="G17" i="1"/>
  <c r="G15" i="1"/>
  <c r="G12" i="1"/>
  <c r="G11" i="1" s="1"/>
  <c r="G156" i="1" l="1"/>
  <c r="I156" i="1" s="1"/>
  <c r="I157" i="1"/>
  <c r="G337" i="1"/>
  <c r="J337" i="1"/>
  <c r="M337" i="1"/>
  <c r="G103" i="1"/>
  <c r="G114" i="1"/>
  <c r="G131" i="1"/>
  <c r="G149" i="1"/>
  <c r="M408" i="1"/>
  <c r="G267" i="1"/>
  <c r="M226" i="1"/>
  <c r="G40" i="1"/>
  <c r="I333" i="1"/>
  <c r="M402" i="1"/>
  <c r="M395" i="1" s="1"/>
  <c r="M142" i="1"/>
  <c r="M231" i="1"/>
  <c r="O232" i="1"/>
  <c r="M131" i="1"/>
  <c r="M150" i="1"/>
  <c r="M149" i="1" s="1"/>
  <c r="M141" i="1" s="1"/>
  <c r="M121" i="1"/>
  <c r="O121" i="1" s="1"/>
  <c r="O122" i="1"/>
  <c r="M115" i="1"/>
  <c r="J188" i="1"/>
  <c r="J187" i="1" s="1"/>
  <c r="J121" i="1"/>
  <c r="L121" i="1" s="1"/>
  <c r="L122" i="1"/>
  <c r="J231" i="1"/>
  <c r="L232" i="1"/>
  <c r="J115" i="1"/>
  <c r="J150" i="1"/>
  <c r="J149" i="1" s="1"/>
  <c r="L151" i="1"/>
  <c r="J402" i="1"/>
  <c r="I332" i="1"/>
  <c r="G226" i="1"/>
  <c r="J32" i="1"/>
  <c r="J40" i="1"/>
  <c r="J326" i="1"/>
  <c r="J375" i="1"/>
  <c r="J365" i="1" s="1"/>
  <c r="G188" i="1"/>
  <c r="G187" i="1" s="1"/>
  <c r="G298" i="1"/>
  <c r="G297" i="1" s="1"/>
  <c r="G296" i="1" s="1"/>
  <c r="G295" i="1" s="1"/>
  <c r="J103" i="1"/>
  <c r="M350" i="1"/>
  <c r="M349" i="1" s="1"/>
  <c r="M348" i="1" s="1"/>
  <c r="M347" i="1" s="1"/>
  <c r="G82" i="1"/>
  <c r="G81" i="1" s="1"/>
  <c r="G278" i="1"/>
  <c r="G471" i="1"/>
  <c r="J278" i="1"/>
  <c r="J306" i="1"/>
  <c r="J305" i="1" s="1"/>
  <c r="J304" i="1" s="1"/>
  <c r="J283" i="1"/>
  <c r="J298" i="1"/>
  <c r="J297" i="1" s="1"/>
  <c r="J296" i="1" s="1"/>
  <c r="J295" i="1" s="1"/>
  <c r="M218" i="1"/>
  <c r="M306" i="1"/>
  <c r="M305" i="1" s="1"/>
  <c r="M304" i="1" s="1"/>
  <c r="M326" i="1"/>
  <c r="M471" i="1"/>
  <c r="G459" i="1"/>
  <c r="G14" i="1"/>
  <c r="G45" i="1"/>
  <c r="G62" i="1"/>
  <c r="G182" i="1"/>
  <c r="G178" i="1" s="1"/>
  <c r="G283" i="1"/>
  <c r="J45" i="1"/>
  <c r="M40" i="1"/>
  <c r="M82" i="1"/>
  <c r="M81" i="1" s="1"/>
  <c r="M92" i="1"/>
  <c r="M413" i="1"/>
  <c r="G27" i="1"/>
  <c r="M32" i="1"/>
  <c r="M248" i="1"/>
  <c r="M243" i="1" s="1"/>
  <c r="M278" i="1"/>
  <c r="G248" i="1"/>
  <c r="G243" i="1" s="1"/>
  <c r="G413" i="1"/>
  <c r="J182" i="1"/>
  <c r="J178" i="1" s="1"/>
  <c r="J197" i="1"/>
  <c r="J196" i="1" s="1"/>
  <c r="J218" i="1"/>
  <c r="J62" i="1"/>
  <c r="J92" i="1"/>
  <c r="J142" i="1"/>
  <c r="G142" i="1"/>
  <c r="G350" i="1"/>
  <c r="G349" i="1" s="1"/>
  <c r="G375" i="1"/>
  <c r="G365" i="1" s="1"/>
  <c r="G408" i="1"/>
  <c r="J14" i="1"/>
  <c r="J82" i="1"/>
  <c r="J81" i="1" s="1"/>
  <c r="J131" i="1"/>
  <c r="J350" i="1"/>
  <c r="J349" i="1" s="1"/>
  <c r="J348" i="1" s="1"/>
  <c r="J347" i="1" s="1"/>
  <c r="J413" i="1"/>
  <c r="J471" i="1"/>
  <c r="M27" i="1"/>
  <c r="M45" i="1"/>
  <c r="M182" i="1"/>
  <c r="M178" i="1" s="1"/>
  <c r="G32" i="1"/>
  <c r="G218" i="1"/>
  <c r="G306" i="1"/>
  <c r="G305" i="1" s="1"/>
  <c r="G466" i="1"/>
  <c r="J27" i="1"/>
  <c r="J226" i="1"/>
  <c r="J248" i="1"/>
  <c r="J243" i="1" s="1"/>
  <c r="J408" i="1"/>
  <c r="J459" i="1"/>
  <c r="J466" i="1"/>
  <c r="M188" i="1"/>
  <c r="M187" i="1" s="1"/>
  <c r="M197" i="1"/>
  <c r="M196" i="1" s="1"/>
  <c r="M267" i="1"/>
  <c r="M283" i="1"/>
  <c r="M298" i="1"/>
  <c r="M297" i="1" s="1"/>
  <c r="M296" i="1" s="1"/>
  <c r="M295" i="1" s="1"/>
  <c r="M375" i="1"/>
  <c r="M365" i="1" s="1"/>
  <c r="M459" i="1"/>
  <c r="M466" i="1"/>
  <c r="G326" i="1"/>
  <c r="G197" i="1"/>
  <c r="G196" i="1" s="1"/>
  <c r="M14" i="1"/>
  <c r="M62" i="1"/>
  <c r="M103" i="1"/>
  <c r="J267" i="1"/>
  <c r="G92" i="1"/>
  <c r="I122" i="1"/>
  <c r="H121" i="1"/>
  <c r="J395" i="1" l="1"/>
  <c r="G395" i="1"/>
  <c r="G455" i="1"/>
  <c r="G205" i="1"/>
  <c r="G204" i="1" s="1"/>
  <c r="J205" i="1"/>
  <c r="J204" i="1" s="1"/>
  <c r="M205" i="1"/>
  <c r="M204" i="1" s="1"/>
  <c r="M10" i="1"/>
  <c r="M9" i="1" s="1"/>
  <c r="J141" i="1"/>
  <c r="G141" i="1"/>
  <c r="L150" i="1"/>
  <c r="L149" i="1"/>
  <c r="O150" i="1"/>
  <c r="G80" i="1"/>
  <c r="J10" i="1"/>
  <c r="J9" i="1" s="1"/>
  <c r="G10" i="1"/>
  <c r="G9" i="1" s="1"/>
  <c r="G348" i="1"/>
  <c r="G347" i="1" s="1"/>
  <c r="M277" i="1"/>
  <c r="M266" i="1" s="1"/>
  <c r="G304" i="1"/>
  <c r="G303" i="1" s="1"/>
  <c r="G336" i="1"/>
  <c r="G335" i="1" s="1"/>
  <c r="I120" i="1"/>
  <c r="G171" i="1"/>
  <c r="G277" i="1"/>
  <c r="G266" i="1" s="1"/>
  <c r="J114" i="1"/>
  <c r="J102" i="1" s="1"/>
  <c r="M114" i="1"/>
  <c r="M102" i="1" s="1"/>
  <c r="J303" i="1"/>
  <c r="L338" i="1"/>
  <c r="J277" i="1"/>
  <c r="J266" i="1" s="1"/>
  <c r="M455" i="1"/>
  <c r="M303" i="1"/>
  <c r="J455" i="1"/>
  <c r="J171" i="1"/>
  <c r="J80" i="1"/>
  <c r="G102" i="1"/>
  <c r="M171" i="1"/>
  <c r="M80" i="1"/>
  <c r="I121" i="1"/>
  <c r="M8" i="1" l="1"/>
  <c r="G8" i="1"/>
  <c r="J8" i="1"/>
  <c r="M364" i="1"/>
  <c r="M358" i="1" s="1"/>
  <c r="G364" i="1"/>
  <c r="G358" i="1" s="1"/>
  <c r="M336" i="1"/>
  <c r="O149" i="1"/>
  <c r="J336" i="1"/>
  <c r="L337" i="1"/>
  <c r="J364" i="1"/>
  <c r="J358" i="1" s="1"/>
  <c r="G482" i="1" l="1"/>
  <c r="M335" i="1"/>
  <c r="J335" i="1"/>
  <c r="L335" i="1" s="1"/>
  <c r="L336" i="1"/>
  <c r="I288" i="1"/>
  <c r="H286" i="1"/>
  <c r="H232" i="1"/>
  <c r="I151" i="1"/>
  <c r="H150" i="1"/>
  <c r="H149" i="1" l="1"/>
  <c r="H141" i="1" s="1"/>
  <c r="J482" i="1"/>
  <c r="M482" i="1"/>
  <c r="I150" i="1"/>
  <c r="I233" i="1"/>
  <c r="I287" i="1"/>
  <c r="I286" i="1"/>
  <c r="I232" i="1"/>
  <c r="O460" i="1"/>
  <c r="N459" i="1"/>
  <c r="N458" i="1" s="1"/>
  <c r="L460" i="1"/>
  <c r="K459" i="1"/>
  <c r="K458" i="1" s="1"/>
  <c r="I460" i="1"/>
  <c r="H459" i="1"/>
  <c r="H458" i="1" s="1"/>
  <c r="I149" i="1" l="1"/>
  <c r="L459" i="1"/>
  <c r="I459" i="1"/>
  <c r="I334" i="1"/>
  <c r="O459" i="1"/>
  <c r="O458" i="1"/>
  <c r="L458" i="1"/>
  <c r="I458" i="1"/>
  <c r="O422" i="1" l="1"/>
  <c r="N421" i="1"/>
  <c r="N420" i="1" s="1"/>
  <c r="L422" i="1"/>
  <c r="K421" i="1"/>
  <c r="K420" i="1" s="1"/>
  <c r="H421" i="1"/>
  <c r="I422" i="1"/>
  <c r="I421" i="1" l="1"/>
  <c r="L421" i="1"/>
  <c r="H420" i="1"/>
  <c r="I420" i="1" s="1"/>
  <c r="O421" i="1"/>
  <c r="O420" i="1"/>
  <c r="L420" i="1"/>
  <c r="O234" i="1"/>
  <c r="L186" i="1"/>
  <c r="L152" i="1"/>
  <c r="I152" i="1"/>
  <c r="I146" i="1"/>
  <c r="O62" i="1"/>
  <c r="O60" i="1"/>
  <c r="K284" i="1"/>
  <c r="K283" i="1" s="1"/>
  <c r="H281" i="1"/>
  <c r="H280" i="1" s="1"/>
  <c r="H284" i="1"/>
  <c r="H283" i="1" s="1"/>
  <c r="H294" i="1"/>
  <c r="H296" i="1"/>
  <c r="H299" i="1"/>
  <c r="H301" i="1"/>
  <c r="H307" i="1"/>
  <c r="H309" i="1"/>
  <c r="H315" i="1"/>
  <c r="H317" i="1"/>
  <c r="H319" i="1"/>
  <c r="H328" i="1"/>
  <c r="H327" i="1" s="1"/>
  <c r="H326" i="1" s="1"/>
  <c r="H353" i="1"/>
  <c r="H355" i="1"/>
  <c r="H366" i="1"/>
  <c r="H369" i="1"/>
  <c r="H375" i="1"/>
  <c r="H380" i="1"/>
  <c r="H379" i="1" s="1"/>
  <c r="H383" i="1"/>
  <c r="H386" i="1"/>
  <c r="H389" i="1"/>
  <c r="H397" i="1"/>
  <c r="H396" i="1" s="1"/>
  <c r="H400" i="1"/>
  <c r="H399" i="1" s="1"/>
  <c r="H403" i="1"/>
  <c r="H402" i="1" s="1"/>
  <c r="H407" i="1"/>
  <c r="H406" i="1" s="1"/>
  <c r="H410" i="1"/>
  <c r="H413" i="1"/>
  <c r="H416" i="1"/>
  <c r="H418" i="1"/>
  <c r="H444" i="1"/>
  <c r="H443" i="1" s="1"/>
  <c r="H450" i="1"/>
  <c r="H449" i="1" s="1"/>
  <c r="H456" i="1"/>
  <c r="H463" i="1"/>
  <c r="H462" i="1" s="1"/>
  <c r="H461" i="1" s="1"/>
  <c r="H467" i="1"/>
  <c r="H472" i="1"/>
  <c r="H475" i="1"/>
  <c r="H480" i="1"/>
  <c r="H479" i="1" s="1"/>
  <c r="H478" i="1" s="1"/>
  <c r="H477" i="1" s="1"/>
  <c r="N315" i="1"/>
  <c r="N317" i="1"/>
  <c r="N319" i="1"/>
  <c r="N328" i="1"/>
  <c r="N327" i="1" s="1"/>
  <c r="N326" i="1" s="1"/>
  <c r="N347" i="1"/>
  <c r="N346" i="1" s="1"/>
  <c r="N345" i="1" s="1"/>
  <c r="K315" i="1"/>
  <c r="K317" i="1"/>
  <c r="K319" i="1"/>
  <c r="K328" i="1"/>
  <c r="K327" i="1" s="1"/>
  <c r="K326" i="1" s="1"/>
  <c r="L333" i="1"/>
  <c r="N418" i="1"/>
  <c r="N380" i="1"/>
  <c r="N379" i="1" s="1"/>
  <c r="N383" i="1"/>
  <c r="N382" i="1" s="1"/>
  <c r="N386" i="1"/>
  <c r="N389" i="1"/>
  <c r="N397" i="1"/>
  <c r="N396" i="1" s="1"/>
  <c r="N400" i="1"/>
  <c r="N399" i="1" s="1"/>
  <c r="N416" i="1"/>
  <c r="N404" i="1"/>
  <c r="N403" i="1" s="1"/>
  <c r="O403" i="1" s="1"/>
  <c r="N407" i="1"/>
  <c r="N406" i="1" s="1"/>
  <c r="N410" i="1"/>
  <c r="N409" i="1" s="1"/>
  <c r="N413" i="1"/>
  <c r="N412" i="1" s="1"/>
  <c r="N426" i="1"/>
  <c r="N425" i="1" s="1"/>
  <c r="N429" i="1"/>
  <c r="N444" i="1"/>
  <c r="N443" i="1" s="1"/>
  <c r="N480" i="1"/>
  <c r="N479" i="1" s="1"/>
  <c r="N477" i="1"/>
  <c r="N474" i="1" s="1"/>
  <c r="N472" i="1"/>
  <c r="N470" i="1"/>
  <c r="N467" i="1"/>
  <c r="N466" i="1" s="1"/>
  <c r="N463" i="1"/>
  <c r="N462" i="1" s="1"/>
  <c r="N461" i="1" s="1"/>
  <c r="N450" i="1"/>
  <c r="N375" i="1"/>
  <c r="N374" i="1" s="1"/>
  <c r="N373" i="1" s="1"/>
  <c r="N372" i="1" s="1"/>
  <c r="N369" i="1"/>
  <c r="N368" i="1" s="1"/>
  <c r="N366" i="1"/>
  <c r="N364" i="1"/>
  <c r="N358" i="1"/>
  <c r="N357" i="1" s="1"/>
  <c r="N355" i="1"/>
  <c r="N353" i="1"/>
  <c r="N309" i="1"/>
  <c r="N307" i="1"/>
  <c r="N301" i="1"/>
  <c r="N299" i="1"/>
  <c r="N296" i="1"/>
  <c r="N294" i="1"/>
  <c r="N284" i="1"/>
  <c r="N283" i="1" s="1"/>
  <c r="N281" i="1"/>
  <c r="N280" i="1" s="1"/>
  <c r="N273" i="1"/>
  <c r="N271" i="1"/>
  <c r="N268" i="1"/>
  <c r="N267" i="1" s="1"/>
  <c r="N265" i="1"/>
  <c r="N263" i="1"/>
  <c r="N259" i="1"/>
  <c r="N258" i="1" s="1"/>
  <c r="N256" i="1"/>
  <c r="N253" i="1"/>
  <c r="N252" i="1" s="1"/>
  <c r="N249" i="1"/>
  <c r="N245" i="1"/>
  <c r="N244" i="1" s="1"/>
  <c r="N243" i="1" s="1"/>
  <c r="N230" i="1"/>
  <c r="N229" i="1" s="1"/>
  <c r="N227" i="1"/>
  <c r="N225" i="1"/>
  <c r="N222" i="1"/>
  <c r="N221" i="1" s="1"/>
  <c r="N219" i="1"/>
  <c r="N217" i="1"/>
  <c r="N214" i="1"/>
  <c r="N213" i="1" s="1"/>
  <c r="N211" i="1"/>
  <c r="N210" i="1" s="1"/>
  <c r="N208" i="1"/>
  <c r="N207" i="1" s="1"/>
  <c r="N205" i="1"/>
  <c r="N204" i="1" s="1"/>
  <c r="O204" i="1" s="1"/>
  <c r="N200" i="1"/>
  <c r="N198" i="1"/>
  <c r="N194" i="1"/>
  <c r="N193" i="1" s="1"/>
  <c r="N191" i="1"/>
  <c r="N189" i="1"/>
  <c r="N185" i="1"/>
  <c r="N183" i="1"/>
  <c r="N180" i="1"/>
  <c r="N179" i="1" s="1"/>
  <c r="N156" i="1"/>
  <c r="N152" i="1" s="1"/>
  <c r="N147" i="1"/>
  <c r="N146" i="1" s="1"/>
  <c r="N137" i="1"/>
  <c r="N136" i="1" s="1"/>
  <c r="N134" i="1"/>
  <c r="N133" i="1" s="1"/>
  <c r="N126" i="1"/>
  <c r="N124" i="1"/>
  <c r="N118" i="1"/>
  <c r="N117" i="1" s="1"/>
  <c r="N114" i="1"/>
  <c r="N113" i="1" s="1"/>
  <c r="N112" i="1" s="1"/>
  <c r="N110" i="1"/>
  <c r="N107" i="1"/>
  <c r="N106" i="1" s="1"/>
  <c r="N104" i="1"/>
  <c r="N103" i="1" s="1"/>
  <c r="N100" i="1"/>
  <c r="N96" i="1"/>
  <c r="N95" i="1" s="1"/>
  <c r="N93" i="1"/>
  <c r="N86" i="1"/>
  <c r="N85" i="1" s="1"/>
  <c r="N84" i="1" s="1"/>
  <c r="N83" i="1" s="1"/>
  <c r="N82" i="1" s="1"/>
  <c r="N80" i="1"/>
  <c r="N79" i="1" s="1"/>
  <c r="N76" i="1"/>
  <c r="N75" i="1" s="1"/>
  <c r="N73" i="1"/>
  <c r="N71" i="1"/>
  <c r="N66" i="1"/>
  <c r="N65" i="1" s="1"/>
  <c r="N64" i="1" s="1"/>
  <c r="N63" i="1" s="1"/>
  <c r="N58" i="1"/>
  <c r="N49" i="1" s="1"/>
  <c r="N46" i="1"/>
  <c r="N47" i="1"/>
  <c r="N44" i="1"/>
  <c r="N43" i="1" s="1"/>
  <c r="N41" i="1"/>
  <c r="N38" i="1"/>
  <c r="N36" i="1"/>
  <c r="N33" i="1"/>
  <c r="N32" i="1" s="1"/>
  <c r="N29" i="1"/>
  <c r="N28" i="1" s="1"/>
  <c r="N27" i="1" s="1"/>
  <c r="N25" i="1"/>
  <c r="N24" i="1" s="1"/>
  <c r="N22" i="1"/>
  <c r="N21" i="1" s="1"/>
  <c r="N19" i="1"/>
  <c r="N17" i="1"/>
  <c r="N15" i="1"/>
  <c r="N12" i="1"/>
  <c r="N11" i="1" s="1"/>
  <c r="K480" i="1"/>
  <c r="K479" i="1" s="1"/>
  <c r="K474" i="1"/>
  <c r="K472" i="1"/>
  <c r="K470" i="1"/>
  <c r="K467" i="1"/>
  <c r="K466" i="1" s="1"/>
  <c r="K463" i="1"/>
  <c r="K462" i="1" s="1"/>
  <c r="K461" i="1" s="1"/>
  <c r="K450" i="1"/>
  <c r="K449" i="1" s="1"/>
  <c r="K444" i="1"/>
  <c r="K443" i="1" s="1"/>
  <c r="K429" i="1"/>
  <c r="K428" i="1" s="1"/>
  <c r="K426" i="1"/>
  <c r="K425" i="1" s="1"/>
  <c r="K416" i="1"/>
  <c r="K418" i="1"/>
  <c r="K413" i="1"/>
  <c r="K412" i="1" s="1"/>
  <c r="K410" i="1"/>
  <c r="K409" i="1" s="1"/>
  <c r="K407" i="1"/>
  <c r="K406" i="1" s="1"/>
  <c r="K404" i="1"/>
  <c r="K403" i="1" s="1"/>
  <c r="L403" i="1" s="1"/>
  <c r="L454" i="1"/>
  <c r="K456" i="1"/>
  <c r="K455" i="1" s="1"/>
  <c r="L455" i="1" s="1"/>
  <c r="K400" i="1"/>
  <c r="K399" i="1" s="1"/>
  <c r="K397" i="1"/>
  <c r="K396" i="1" s="1"/>
  <c r="K389" i="1"/>
  <c r="K386" i="1"/>
  <c r="K385" i="1" s="1"/>
  <c r="K383" i="1"/>
  <c r="K382" i="1" s="1"/>
  <c r="K380" i="1"/>
  <c r="K379" i="1" s="1"/>
  <c r="K375" i="1"/>
  <c r="K374" i="1" s="1"/>
  <c r="K373" i="1" s="1"/>
  <c r="K372" i="1" s="1"/>
  <c r="K369" i="1"/>
  <c r="K368" i="1" s="1"/>
  <c r="K366" i="1"/>
  <c r="K355" i="1"/>
  <c r="K353" i="1"/>
  <c r="K347" i="1"/>
  <c r="K346" i="1" s="1"/>
  <c r="K345" i="1" s="1"/>
  <c r="K309" i="1"/>
  <c r="K307" i="1"/>
  <c r="K301" i="1"/>
  <c r="K299" i="1"/>
  <c r="K296" i="1"/>
  <c r="K294" i="1"/>
  <c r="K281" i="1"/>
  <c r="K280" i="1" s="1"/>
  <c r="K273" i="1"/>
  <c r="K271" i="1"/>
  <c r="K268" i="1"/>
  <c r="K267" i="1" s="1"/>
  <c r="K265" i="1"/>
  <c r="K263" i="1"/>
  <c r="K259" i="1"/>
  <c r="K258" i="1" s="1"/>
  <c r="K256" i="1"/>
  <c r="K255" i="1" s="1"/>
  <c r="K253" i="1"/>
  <c r="K252" i="1" s="1"/>
  <c r="K249" i="1"/>
  <c r="K248" i="1" s="1"/>
  <c r="K245" i="1"/>
  <c r="K244" i="1" s="1"/>
  <c r="K243" i="1" s="1"/>
  <c r="K230" i="1"/>
  <c r="K229" i="1" s="1"/>
  <c r="K227" i="1"/>
  <c r="K225" i="1"/>
  <c r="K222" i="1"/>
  <c r="K221" i="1" s="1"/>
  <c r="K219" i="1"/>
  <c r="K217" i="1"/>
  <c r="K214" i="1"/>
  <c r="K213" i="1" s="1"/>
  <c r="K211" i="1"/>
  <c r="K210" i="1" s="1"/>
  <c r="K208" i="1"/>
  <c r="K207" i="1" s="1"/>
  <c r="K205" i="1"/>
  <c r="K204" i="1" s="1"/>
  <c r="K200" i="1"/>
  <c r="K198" i="1"/>
  <c r="K194" i="1"/>
  <c r="K193" i="1" s="1"/>
  <c r="K191" i="1"/>
  <c r="K189" i="1"/>
  <c r="K185" i="1"/>
  <c r="K183" i="1"/>
  <c r="K180" i="1"/>
  <c r="K179" i="1" s="1"/>
  <c r="K147" i="1"/>
  <c r="K146" i="1" s="1"/>
  <c r="K142" i="1" s="1"/>
  <c r="K137" i="1"/>
  <c r="K136" i="1" s="1"/>
  <c r="K134" i="1"/>
  <c r="K126" i="1"/>
  <c r="K124" i="1"/>
  <c r="K118" i="1"/>
  <c r="K117" i="1" s="1"/>
  <c r="L117" i="1" s="1"/>
  <c r="K114" i="1"/>
  <c r="K110" i="1"/>
  <c r="K109" i="1" s="1"/>
  <c r="K107" i="1"/>
  <c r="K104" i="1"/>
  <c r="K103" i="1" s="1"/>
  <c r="K100" i="1"/>
  <c r="K99" i="1" s="1"/>
  <c r="K98" i="1" s="1"/>
  <c r="K96" i="1"/>
  <c r="K95" i="1" s="1"/>
  <c r="K93" i="1"/>
  <c r="K92" i="1" s="1"/>
  <c r="K86" i="1"/>
  <c r="K85" i="1" s="1"/>
  <c r="K83" i="1"/>
  <c r="K82" i="1" s="1"/>
  <c r="L82" i="1" s="1"/>
  <c r="K80" i="1"/>
  <c r="K79" i="1" s="1"/>
  <c r="K76" i="1"/>
  <c r="K75" i="1" s="1"/>
  <c r="L75" i="1" s="1"/>
  <c r="K73" i="1"/>
  <c r="K71" i="1"/>
  <c r="K66" i="1"/>
  <c r="K65" i="1" s="1"/>
  <c r="K64" i="1" s="1"/>
  <c r="K63" i="1" s="1"/>
  <c r="K59" i="1" s="1"/>
  <c r="K58" i="1" s="1"/>
  <c r="K46" i="1"/>
  <c r="K47" i="1"/>
  <c r="K44" i="1"/>
  <c r="K43" i="1" s="1"/>
  <c r="K41" i="1"/>
  <c r="K40" i="1" s="1"/>
  <c r="L40" i="1" s="1"/>
  <c r="K38" i="1"/>
  <c r="K36" i="1"/>
  <c r="K33" i="1"/>
  <c r="K32" i="1" s="1"/>
  <c r="K29" i="1"/>
  <c r="K28" i="1" s="1"/>
  <c r="K27" i="1" s="1"/>
  <c r="K25" i="1"/>
  <c r="K24" i="1" s="1"/>
  <c r="K22" i="1"/>
  <c r="K21" i="1" s="1"/>
  <c r="K19" i="1"/>
  <c r="K17" i="1"/>
  <c r="K15" i="1"/>
  <c r="K12" i="1"/>
  <c r="K11" i="1" s="1"/>
  <c r="L272" i="1"/>
  <c r="H229" i="1"/>
  <c r="H226" i="1" s="1"/>
  <c r="I226" i="1" s="1"/>
  <c r="H207" i="1"/>
  <c r="H206" i="1" s="1"/>
  <c r="H213" i="1"/>
  <c r="H212" i="1" s="1"/>
  <c r="H210" i="1" s="1"/>
  <c r="H209" i="1" s="1"/>
  <c r="I209" i="1" s="1"/>
  <c r="H217" i="1"/>
  <c r="H219" i="1"/>
  <c r="H222" i="1"/>
  <c r="H221" i="1" s="1"/>
  <c r="I225" i="1"/>
  <c r="H134" i="1"/>
  <c r="H133" i="1" s="1"/>
  <c r="H144" i="1"/>
  <c r="H143" i="1" s="1"/>
  <c r="I141" i="1" s="1"/>
  <c r="I285" i="1"/>
  <c r="H12" i="1"/>
  <c r="H11" i="1" s="1"/>
  <c r="H15" i="1"/>
  <c r="H17" i="1"/>
  <c r="H19" i="1"/>
  <c r="H22" i="1"/>
  <c r="H21" i="1" s="1"/>
  <c r="H25" i="1"/>
  <c r="H24" i="1" s="1"/>
  <c r="H29" i="1"/>
  <c r="H28" i="1" s="1"/>
  <c r="H27" i="1" s="1"/>
  <c r="H44" i="1"/>
  <c r="H43" i="1" s="1"/>
  <c r="H46" i="1"/>
  <c r="H36" i="1"/>
  <c r="H38" i="1"/>
  <c r="H33" i="1"/>
  <c r="H32" i="1" s="1"/>
  <c r="H58" i="1"/>
  <c r="H49" i="1" s="1"/>
  <c r="H41" i="1"/>
  <c r="H40" i="1" s="1"/>
  <c r="H66" i="1"/>
  <c r="H65" i="1" s="1"/>
  <c r="H64" i="1" s="1"/>
  <c r="H63" i="1" s="1"/>
  <c r="H73" i="1"/>
  <c r="H72" i="1" s="1"/>
  <c r="H62" i="1" s="1"/>
  <c r="I62" i="1" s="1"/>
  <c r="H83" i="1"/>
  <c r="H82" i="1" s="1"/>
  <c r="H85" i="1"/>
  <c r="H93" i="1"/>
  <c r="H92" i="1" s="1"/>
  <c r="H80" i="1" s="1"/>
  <c r="H96" i="1"/>
  <c r="H95" i="1" s="1"/>
  <c r="H100" i="1"/>
  <c r="H99" i="1" s="1"/>
  <c r="H98" i="1" s="1"/>
  <c r="H104" i="1"/>
  <c r="H110" i="1"/>
  <c r="H107" i="1"/>
  <c r="H112" i="1"/>
  <c r="H118" i="1"/>
  <c r="H114" i="1" s="1"/>
  <c r="H126" i="1"/>
  <c r="H125" i="1" s="1"/>
  <c r="H124" i="1" s="1"/>
  <c r="H245" i="1"/>
  <c r="H244" i="1" s="1"/>
  <c r="H253" i="1"/>
  <c r="H252" i="1" s="1"/>
  <c r="H256" i="1"/>
  <c r="H259" i="1"/>
  <c r="H263" i="1"/>
  <c r="H262" i="1" s="1"/>
  <c r="H268" i="1"/>
  <c r="H271" i="1"/>
  <c r="H273" i="1"/>
  <c r="H180" i="1"/>
  <c r="H179" i="1" s="1"/>
  <c r="H183" i="1"/>
  <c r="H185" i="1"/>
  <c r="H189" i="1"/>
  <c r="H191" i="1"/>
  <c r="H194" i="1"/>
  <c r="H193" i="1" s="1"/>
  <c r="H198" i="1"/>
  <c r="H200" i="1"/>
  <c r="H227" i="1"/>
  <c r="H47" i="1"/>
  <c r="O449" i="1"/>
  <c r="N453" i="1"/>
  <c r="N452" i="1" s="1"/>
  <c r="O452" i="1" s="1"/>
  <c r="N456" i="1"/>
  <c r="N455" i="1" s="1"/>
  <c r="O455" i="1" s="1"/>
  <c r="I425" i="1"/>
  <c r="I428" i="1"/>
  <c r="O13" i="1"/>
  <c r="O16" i="1"/>
  <c r="O18" i="1"/>
  <c r="O20" i="1"/>
  <c r="O26" i="1"/>
  <c r="O30" i="1"/>
  <c r="O34" i="1"/>
  <c r="O37" i="1"/>
  <c r="O39" i="1"/>
  <c r="O42" i="1"/>
  <c r="O45" i="1"/>
  <c r="O48" i="1"/>
  <c r="O59" i="1"/>
  <c r="O67" i="1"/>
  <c r="O72" i="1"/>
  <c r="O74" i="1"/>
  <c r="O77" i="1"/>
  <c r="O81" i="1"/>
  <c r="O87" i="1"/>
  <c r="O94" i="1"/>
  <c r="O97" i="1"/>
  <c r="O101" i="1"/>
  <c r="O105" i="1"/>
  <c r="O108" i="1"/>
  <c r="O111" i="1"/>
  <c r="O115" i="1"/>
  <c r="O119" i="1"/>
  <c r="O125" i="1"/>
  <c r="O127" i="1"/>
  <c r="O135" i="1"/>
  <c r="O141" i="1"/>
  <c r="O143" i="1"/>
  <c r="O144" i="1"/>
  <c r="O145" i="1"/>
  <c r="O157" i="1"/>
  <c r="O184" i="1"/>
  <c r="O186" i="1"/>
  <c r="O190" i="1"/>
  <c r="O192" i="1"/>
  <c r="O195" i="1"/>
  <c r="O199" i="1"/>
  <c r="O201" i="1"/>
  <c r="O209" i="1"/>
  <c r="O215" i="1"/>
  <c r="O218" i="1"/>
  <c r="O220" i="1"/>
  <c r="O223" i="1"/>
  <c r="O226" i="1"/>
  <c r="O228" i="1"/>
  <c r="O231" i="1"/>
  <c r="O246" i="1"/>
  <c r="O250" i="1"/>
  <c r="O251" i="1"/>
  <c r="O254" i="1"/>
  <c r="O257" i="1"/>
  <c r="O266" i="1"/>
  <c r="O269" i="1"/>
  <c r="O277" i="1"/>
  <c r="O282" i="1"/>
  <c r="O295" i="1"/>
  <c r="O297" i="1"/>
  <c r="O302" i="1"/>
  <c r="O310" i="1"/>
  <c r="O318" i="1"/>
  <c r="O320" i="1"/>
  <c r="O329" i="1"/>
  <c r="O344" i="1"/>
  <c r="O348" i="1"/>
  <c r="O356" i="1"/>
  <c r="O359" i="1"/>
  <c r="O367" i="1"/>
  <c r="O370" i="1"/>
  <c r="O376" i="1"/>
  <c r="O381" i="1"/>
  <c r="O387" i="1"/>
  <c r="O390" i="1"/>
  <c r="O395" i="1"/>
  <c r="O398" i="1"/>
  <c r="O401" i="1"/>
  <c r="O405" i="1"/>
  <c r="O411" i="1"/>
  <c r="O414" i="1"/>
  <c r="O417" i="1"/>
  <c r="O424" i="1"/>
  <c r="O427" i="1"/>
  <c r="O442" i="1"/>
  <c r="O448" i="1"/>
  <c r="O473" i="1"/>
  <c r="O475" i="1"/>
  <c r="O476" i="1"/>
  <c r="O478" i="1"/>
  <c r="O481" i="1"/>
  <c r="L13" i="1"/>
  <c r="L16" i="1"/>
  <c r="L18" i="1"/>
  <c r="L20" i="1"/>
  <c r="L26" i="1"/>
  <c r="L30" i="1"/>
  <c r="L34" i="1"/>
  <c r="L37" i="1"/>
  <c r="L39" i="1"/>
  <c r="L42" i="1"/>
  <c r="L45" i="1"/>
  <c r="L48" i="1"/>
  <c r="L67" i="1"/>
  <c r="L72" i="1"/>
  <c r="L74" i="1"/>
  <c r="L77" i="1"/>
  <c r="L81" i="1"/>
  <c r="L84" i="1"/>
  <c r="L87" i="1"/>
  <c r="L94" i="1"/>
  <c r="L97" i="1"/>
  <c r="L101" i="1"/>
  <c r="L105" i="1"/>
  <c r="L108" i="1"/>
  <c r="L111" i="1"/>
  <c r="L115" i="1"/>
  <c r="L119" i="1"/>
  <c r="L125" i="1"/>
  <c r="L127" i="1"/>
  <c r="L135" i="1"/>
  <c r="L141" i="1"/>
  <c r="L143" i="1"/>
  <c r="L144" i="1"/>
  <c r="L145" i="1"/>
  <c r="L148" i="1"/>
  <c r="L157" i="1"/>
  <c r="L181" i="1"/>
  <c r="L190" i="1"/>
  <c r="L192" i="1"/>
  <c r="L195" i="1"/>
  <c r="L201" i="1"/>
  <c r="L209" i="1"/>
  <c r="L215" i="1"/>
  <c r="L218" i="1"/>
  <c r="L220" i="1"/>
  <c r="L223" i="1"/>
  <c r="L226" i="1"/>
  <c r="L228" i="1"/>
  <c r="L231" i="1"/>
  <c r="L234" i="1"/>
  <c r="L246" i="1"/>
  <c r="L251" i="1"/>
  <c r="L254" i="1"/>
  <c r="L257" i="1"/>
  <c r="L266" i="1"/>
  <c r="L269" i="1"/>
  <c r="L277" i="1"/>
  <c r="L282" i="1"/>
  <c r="L295" i="1"/>
  <c r="L297" i="1"/>
  <c r="L302" i="1"/>
  <c r="L310" i="1"/>
  <c r="L316" i="1"/>
  <c r="L318" i="1"/>
  <c r="L320" i="1"/>
  <c r="L329" i="1"/>
  <c r="L344" i="1"/>
  <c r="L348" i="1"/>
  <c r="L356" i="1"/>
  <c r="L359" i="1"/>
  <c r="L367" i="1"/>
  <c r="L370" i="1"/>
  <c r="L471" i="1"/>
  <c r="L376" i="1"/>
  <c r="L381" i="1"/>
  <c r="L387" i="1"/>
  <c r="L390" i="1"/>
  <c r="L398" i="1"/>
  <c r="L401" i="1"/>
  <c r="L405" i="1"/>
  <c r="L411" i="1"/>
  <c r="L414" i="1"/>
  <c r="L417" i="1"/>
  <c r="L419" i="1"/>
  <c r="L424" i="1"/>
  <c r="L427" i="1"/>
  <c r="L442" i="1"/>
  <c r="L448" i="1"/>
  <c r="L451" i="1"/>
  <c r="L475" i="1"/>
  <c r="L476" i="1"/>
  <c r="L478" i="1"/>
  <c r="L481" i="1"/>
  <c r="I16" i="1"/>
  <c r="I23" i="1"/>
  <c r="I59" i="1"/>
  <c r="I13" i="1"/>
  <c r="I18" i="1"/>
  <c r="I20" i="1"/>
  <c r="I26" i="1"/>
  <c r="I30" i="1"/>
  <c r="I34" i="1"/>
  <c r="I37" i="1"/>
  <c r="I39" i="1"/>
  <c r="I42" i="1"/>
  <c r="I45" i="1"/>
  <c r="I48" i="1"/>
  <c r="I67" i="1"/>
  <c r="I72" i="1"/>
  <c r="I84" i="1"/>
  <c r="I87" i="1"/>
  <c r="I94" i="1"/>
  <c r="I97" i="1"/>
  <c r="I101" i="1"/>
  <c r="I105" i="1"/>
  <c r="I115" i="1"/>
  <c r="I119" i="1"/>
  <c r="I127" i="1"/>
  <c r="I135" i="1"/>
  <c r="I145" i="1"/>
  <c r="I148" i="1"/>
  <c r="I184" i="1"/>
  <c r="I181" i="1"/>
  <c r="I186" i="1"/>
  <c r="I190" i="1"/>
  <c r="I192" i="1"/>
  <c r="I195" i="1"/>
  <c r="I201" i="1"/>
  <c r="I215" i="1"/>
  <c r="I218" i="1"/>
  <c r="I220" i="1"/>
  <c r="I223" i="1"/>
  <c r="I228" i="1"/>
  <c r="I231" i="1"/>
  <c r="I234" i="1"/>
  <c r="I246" i="1"/>
  <c r="I250" i="1"/>
  <c r="I251" i="1"/>
  <c r="I254" i="1"/>
  <c r="I257" i="1"/>
  <c r="I260" i="1"/>
  <c r="I269" i="1"/>
  <c r="I277" i="1"/>
  <c r="I300" i="1"/>
  <c r="I282" i="1"/>
  <c r="I297" i="1"/>
  <c r="I302" i="1"/>
  <c r="I310" i="1"/>
  <c r="I318" i="1"/>
  <c r="I320" i="1"/>
  <c r="I329" i="1"/>
  <c r="I344" i="1"/>
  <c r="I356" i="1"/>
  <c r="I359" i="1"/>
  <c r="I367" i="1"/>
  <c r="I370" i="1"/>
  <c r="I381" i="1"/>
  <c r="I387" i="1"/>
  <c r="I390" i="1"/>
  <c r="I398" i="1"/>
  <c r="I401" i="1"/>
  <c r="I405" i="1"/>
  <c r="I411" i="1"/>
  <c r="I414" i="1"/>
  <c r="I417" i="1"/>
  <c r="I419" i="1"/>
  <c r="I424" i="1"/>
  <c r="I427" i="1"/>
  <c r="I442" i="1"/>
  <c r="I448" i="1"/>
  <c r="I471" i="1"/>
  <c r="I481" i="1"/>
  <c r="H395" i="1" l="1"/>
  <c r="L379" i="1"/>
  <c r="K378" i="1"/>
  <c r="O379" i="1"/>
  <c r="N378" i="1"/>
  <c r="I206" i="1"/>
  <c r="H205" i="1"/>
  <c r="H204" i="1" s="1"/>
  <c r="H103" i="1"/>
  <c r="I103" i="1" s="1"/>
  <c r="H248" i="1"/>
  <c r="H243" i="1" s="1"/>
  <c r="I243" i="1" s="1"/>
  <c r="I212" i="1"/>
  <c r="L147" i="1"/>
  <c r="O84" i="1"/>
  <c r="H267" i="1"/>
  <c r="I266" i="1" s="1"/>
  <c r="H373" i="1"/>
  <c r="H372" i="1" s="1"/>
  <c r="H365" i="1" s="1"/>
  <c r="H279" i="1"/>
  <c r="I19" i="1"/>
  <c r="I273" i="1"/>
  <c r="I147" i="1"/>
  <c r="L255" i="1"/>
  <c r="O273" i="1"/>
  <c r="O382" i="1"/>
  <c r="O364" i="1"/>
  <c r="O425" i="1"/>
  <c r="I366" i="1"/>
  <c r="L59" i="1"/>
  <c r="O472" i="1"/>
  <c r="O470" i="1"/>
  <c r="O328" i="1"/>
  <c r="O23" i="1"/>
  <c r="O416" i="1"/>
  <c r="O118" i="1"/>
  <c r="L418" i="1"/>
  <c r="L326" i="1"/>
  <c r="O300" i="1"/>
  <c r="L479" i="1"/>
  <c r="L467" i="1"/>
  <c r="I280" i="1"/>
  <c r="I219" i="1"/>
  <c r="O200" i="1"/>
  <c r="N279" i="1"/>
  <c r="O368" i="1"/>
  <c r="I47" i="1"/>
  <c r="L347" i="1"/>
  <c r="L425" i="1"/>
  <c r="L404" i="1"/>
  <c r="K279" i="1"/>
  <c r="I418" i="1"/>
  <c r="I406" i="1"/>
  <c r="I118" i="1"/>
  <c r="L327" i="1"/>
  <c r="I479" i="1"/>
  <c r="L253" i="1"/>
  <c r="O194" i="1"/>
  <c r="H197" i="1"/>
  <c r="H196" i="1" s="1"/>
  <c r="L385" i="1"/>
  <c r="I410" i="1"/>
  <c r="I200" i="1"/>
  <c r="I189" i="1"/>
  <c r="I85" i="1"/>
  <c r="L426" i="1"/>
  <c r="L76" i="1"/>
  <c r="I449" i="1"/>
  <c r="L412" i="1"/>
  <c r="L265" i="1"/>
  <c r="L225" i="1"/>
  <c r="O340" i="1"/>
  <c r="I426" i="1"/>
  <c r="I301" i="1"/>
  <c r="L357" i="1"/>
  <c r="O408" i="1"/>
  <c r="I315" i="1"/>
  <c r="I143" i="1"/>
  <c r="I142" i="1" s="1"/>
  <c r="O75" i="1"/>
  <c r="L243" i="1"/>
  <c r="L19" i="1"/>
  <c r="L219" i="1"/>
  <c r="O24" i="1"/>
  <c r="O391" i="1"/>
  <c r="O347" i="1"/>
  <c r="O317" i="1"/>
  <c r="I252" i="1"/>
  <c r="I36" i="1"/>
  <c r="I15" i="1"/>
  <c r="L328" i="1"/>
  <c r="L309" i="1"/>
  <c r="O137" i="1"/>
  <c r="O83" i="1"/>
  <c r="O47" i="1"/>
  <c r="L193" i="1"/>
  <c r="L183" i="1"/>
  <c r="L191" i="1"/>
  <c r="O219" i="1"/>
  <c r="I477" i="1"/>
  <c r="L384" i="1"/>
  <c r="L208" i="1"/>
  <c r="O86" i="1"/>
  <c r="I389" i="1"/>
  <c r="O36" i="1"/>
  <c r="O15" i="1"/>
  <c r="O38" i="1"/>
  <c r="O136" i="1"/>
  <c r="O357" i="1"/>
  <c r="O355" i="1"/>
  <c r="O225" i="1"/>
  <c r="O82" i="1"/>
  <c r="L319" i="1"/>
  <c r="I480" i="1"/>
  <c r="I134" i="1"/>
  <c r="I100" i="1"/>
  <c r="L33" i="1"/>
  <c r="O369" i="1"/>
  <c r="L301" i="1"/>
  <c r="L185" i="1"/>
  <c r="O19" i="1"/>
  <c r="I384" i="1"/>
  <c r="L300" i="1"/>
  <c r="L281" i="1"/>
  <c r="L194" i="1"/>
  <c r="L118" i="1"/>
  <c r="L96" i="1"/>
  <c r="O397" i="1"/>
  <c r="L406" i="1"/>
  <c r="L32" i="1"/>
  <c r="K262" i="1"/>
  <c r="N293" i="1"/>
  <c r="I368" i="1"/>
  <c r="I255" i="1"/>
  <c r="I86" i="1"/>
  <c r="L366" i="1"/>
  <c r="L268" i="1"/>
  <c r="L80" i="1"/>
  <c r="O384" i="1"/>
  <c r="I412" i="1"/>
  <c r="L95" i="1"/>
  <c r="O479" i="1"/>
  <c r="I198" i="1"/>
  <c r="I185" i="1"/>
  <c r="O426" i="1"/>
  <c r="O383" i="1"/>
  <c r="O271" i="1"/>
  <c r="N363" i="1"/>
  <c r="N362" i="1" s="1"/>
  <c r="N361" i="1" s="1"/>
  <c r="N360" i="1" s="1"/>
  <c r="O301" i="1"/>
  <c r="I80" i="1"/>
  <c r="L244" i="1"/>
  <c r="L212" i="1"/>
  <c r="L44" i="1"/>
  <c r="L43" i="1" s="1"/>
  <c r="L23" i="1"/>
  <c r="O450" i="1"/>
  <c r="O211" i="1"/>
  <c r="O58" i="1"/>
  <c r="O44" i="1"/>
  <c r="O43" i="1" s="1"/>
  <c r="I456" i="1"/>
  <c r="O210" i="1"/>
  <c r="O21" i="1"/>
  <c r="L273" i="1"/>
  <c r="L126" i="1"/>
  <c r="O124" i="1"/>
  <c r="N142" i="1"/>
  <c r="N182" i="1"/>
  <c r="N178" i="1" s="1"/>
  <c r="N339" i="1"/>
  <c r="N338" i="1" s="1"/>
  <c r="I319" i="1"/>
  <c r="L408" i="1"/>
  <c r="L249" i="1"/>
  <c r="L156" i="1"/>
  <c r="L12" i="1"/>
  <c r="O464" i="1"/>
  <c r="O206" i="1"/>
  <c r="I385" i="1"/>
  <c r="I217" i="1"/>
  <c r="K182" i="1"/>
  <c r="K178" i="1" s="1"/>
  <c r="L252" i="1"/>
  <c r="N70" i="1"/>
  <c r="N69" i="1" s="1"/>
  <c r="N224" i="1"/>
  <c r="O418" i="1"/>
  <c r="O296" i="1"/>
  <c r="O227" i="1"/>
  <c r="O217" i="1"/>
  <c r="I386" i="1"/>
  <c r="I355" i="1"/>
  <c r="L66" i="1"/>
  <c r="O451" i="1"/>
  <c r="O96" i="1"/>
  <c r="I317" i="1"/>
  <c r="L267" i="1"/>
  <c r="K362" i="1"/>
  <c r="K361" i="1" s="1"/>
  <c r="K360" i="1" s="1"/>
  <c r="L389" i="1"/>
  <c r="O474" i="1"/>
  <c r="O366" i="1"/>
  <c r="L200" i="1"/>
  <c r="I382" i="1"/>
  <c r="I383" i="1"/>
  <c r="O374" i="1"/>
  <c r="I24" i="1"/>
  <c r="L73" i="1"/>
  <c r="I281" i="1"/>
  <c r="I230" i="1"/>
  <c r="I96" i="1"/>
  <c r="I46" i="1"/>
  <c r="L206" i="1"/>
  <c r="L83" i="1"/>
  <c r="O444" i="1"/>
  <c r="O410" i="1"/>
  <c r="O375" i="1"/>
  <c r="O358" i="1"/>
  <c r="O183" i="1"/>
  <c r="O156" i="1"/>
  <c r="O33" i="1"/>
  <c r="I403" i="1"/>
  <c r="I133" i="1"/>
  <c r="O399" i="1"/>
  <c r="N388" i="1"/>
  <c r="O409" i="1"/>
  <c r="O104" i="1"/>
  <c r="O85" i="1"/>
  <c r="O73" i="1"/>
  <c r="O32" i="1"/>
  <c r="L317" i="1"/>
  <c r="I455" i="1"/>
  <c r="I429" i="1"/>
  <c r="I404" i="1"/>
  <c r="I357" i="1"/>
  <c r="I32" i="1"/>
  <c r="L365" i="1"/>
  <c r="L205" i="1"/>
  <c r="O66" i="1"/>
  <c r="O146" i="1"/>
  <c r="L136" i="1"/>
  <c r="K298" i="1"/>
  <c r="O179" i="1"/>
  <c r="N352" i="1"/>
  <c r="O404" i="1"/>
  <c r="O326" i="1"/>
  <c r="I295" i="1"/>
  <c r="I296" i="1"/>
  <c r="I214" i="1"/>
  <c r="I25" i="1"/>
  <c r="L444" i="1"/>
  <c r="L463" i="1"/>
  <c r="L285" i="1"/>
  <c r="L250" i="1"/>
  <c r="L99" i="1"/>
  <c r="L29" i="1"/>
  <c r="O413" i="1"/>
  <c r="O380" i="1"/>
  <c r="O272" i="1"/>
  <c r="O212" i="1"/>
  <c r="I443" i="1"/>
  <c r="O11" i="1"/>
  <c r="L294" i="1"/>
  <c r="L124" i="1"/>
  <c r="K188" i="1"/>
  <c r="K187" i="1" s="1"/>
  <c r="O191" i="1"/>
  <c r="O267" i="1"/>
  <c r="O319" i="1"/>
  <c r="I391" i="1"/>
  <c r="H306" i="1"/>
  <c r="H305" i="1" s="1"/>
  <c r="L21" i="1"/>
  <c r="L22" i="1"/>
  <c r="K78" i="1"/>
  <c r="I191" i="1"/>
  <c r="L24" i="1"/>
  <c r="O229" i="1"/>
  <c r="I475" i="1"/>
  <c r="I40" i="1"/>
  <c r="L355" i="1"/>
  <c r="L345" i="1"/>
  <c r="L299" i="1"/>
  <c r="L245" i="1"/>
  <c r="L214" i="1"/>
  <c r="L199" i="1"/>
  <c r="L137" i="1"/>
  <c r="L110" i="1"/>
  <c r="O400" i="1"/>
  <c r="O208" i="1"/>
  <c r="O107" i="1"/>
  <c r="I457" i="1"/>
  <c r="L271" i="1"/>
  <c r="L98" i="1"/>
  <c r="K116" i="1"/>
  <c r="L116" i="1" s="1"/>
  <c r="L227" i="1"/>
  <c r="K388" i="1"/>
  <c r="K453" i="1"/>
  <c r="K452" i="1" s="1"/>
  <c r="L452" i="1" s="1"/>
  <c r="O299" i="1"/>
  <c r="N306" i="1"/>
  <c r="N305" i="1" s="1"/>
  <c r="O252" i="1"/>
  <c r="I380" i="1"/>
  <c r="I272" i="1"/>
  <c r="I73" i="1"/>
  <c r="L413" i="1"/>
  <c r="L383" i="1"/>
  <c r="L368" i="1"/>
  <c r="L260" i="1"/>
  <c r="L230" i="1"/>
  <c r="L86" i="1"/>
  <c r="L47" i="1"/>
  <c r="O327" i="1"/>
  <c r="O285" i="1"/>
  <c r="O260" i="1"/>
  <c r="O253" i="1"/>
  <c r="O181" i="1"/>
  <c r="O148" i="1"/>
  <c r="L443" i="1"/>
  <c r="L382" i="1"/>
  <c r="O46" i="1"/>
  <c r="K89" i="1"/>
  <c r="N123" i="1"/>
  <c r="N116" i="1" s="1"/>
  <c r="O116" i="1" s="1"/>
  <c r="O61" i="1"/>
  <c r="L36" i="1"/>
  <c r="O412" i="1"/>
  <c r="I470" i="1"/>
  <c r="I222" i="1"/>
  <c r="I211" i="1"/>
  <c r="I137" i="1"/>
  <c r="I81" i="1"/>
  <c r="I79" i="1"/>
  <c r="I29" i="1"/>
  <c r="L472" i="1"/>
  <c r="L259" i="1"/>
  <c r="L222" i="1"/>
  <c r="L189" i="1"/>
  <c r="L104" i="1"/>
  <c r="O477" i="1"/>
  <c r="O284" i="1"/>
  <c r="O268" i="1"/>
  <c r="O259" i="1"/>
  <c r="O180" i="1"/>
  <c r="O147" i="1"/>
  <c r="O457" i="1"/>
  <c r="I326" i="1"/>
  <c r="I227" i="1"/>
  <c r="O185" i="1"/>
  <c r="K61" i="1"/>
  <c r="L61" i="1" s="1"/>
  <c r="O114" i="1"/>
  <c r="I11" i="1"/>
  <c r="I400" i="1"/>
  <c r="I369" i="1"/>
  <c r="I309" i="1"/>
  <c r="I208" i="1"/>
  <c r="I21" i="1"/>
  <c r="L400" i="1"/>
  <c r="O480" i="1"/>
  <c r="O263" i="1"/>
  <c r="N99" i="1"/>
  <c r="O100" i="1"/>
  <c r="N262" i="1"/>
  <c r="O265" i="1"/>
  <c r="N415" i="1"/>
  <c r="O396" i="1"/>
  <c r="O309" i="1"/>
  <c r="O80" i="1"/>
  <c r="O79" i="1"/>
  <c r="O49" i="1"/>
  <c r="O221" i="1"/>
  <c r="O222" i="1"/>
  <c r="I60" i="1"/>
  <c r="I61" i="1"/>
  <c r="L391" i="1"/>
  <c r="L256" i="1"/>
  <c r="L25" i="1"/>
  <c r="O419" i="1"/>
  <c r="O389" i="1"/>
  <c r="O230" i="1"/>
  <c r="I207" i="1"/>
  <c r="O205" i="1"/>
  <c r="O245" i="1"/>
  <c r="H453" i="1"/>
  <c r="I454" i="1"/>
  <c r="O256" i="1"/>
  <c r="N255" i="1"/>
  <c r="O255" i="1" s="1"/>
  <c r="O134" i="1"/>
  <c r="L397" i="1"/>
  <c r="L386" i="1"/>
  <c r="L380" i="1"/>
  <c r="I476" i="1"/>
  <c r="I375" i="1"/>
  <c r="I199" i="1"/>
  <c r="I12" i="1"/>
  <c r="L480" i="1"/>
  <c r="L369" i="1"/>
  <c r="O264" i="1"/>
  <c r="I136" i="1"/>
  <c r="L207" i="1"/>
  <c r="N40" i="1"/>
  <c r="O40" i="1" s="1"/>
  <c r="O41" i="1"/>
  <c r="O110" i="1"/>
  <c r="N109" i="1"/>
  <c r="O109" i="1" s="1"/>
  <c r="O193" i="1"/>
  <c r="K197" i="1"/>
  <c r="K196" i="1" s="1"/>
  <c r="O17" i="1"/>
  <c r="N216" i="1"/>
  <c r="O443" i="1"/>
  <c r="O213" i="1"/>
  <c r="H474" i="1"/>
  <c r="K62" i="1"/>
  <c r="L62" i="1" s="1"/>
  <c r="I399" i="1"/>
  <c r="O283" i="1"/>
  <c r="K35" i="1"/>
  <c r="K270" i="1"/>
  <c r="O106" i="1"/>
  <c r="H352" i="1"/>
  <c r="H351" i="1" s="1"/>
  <c r="H350" i="1" s="1"/>
  <c r="H314" i="1"/>
  <c r="H313" i="1" s="1"/>
  <c r="I312" i="1" s="1"/>
  <c r="K60" i="1"/>
  <c r="L60" i="1" s="1"/>
  <c r="O456" i="1"/>
  <c r="I409" i="1"/>
  <c r="L399" i="1"/>
  <c r="L258" i="1"/>
  <c r="K352" i="1"/>
  <c r="K351" i="1" s="1"/>
  <c r="K350" i="1" s="1"/>
  <c r="K349" i="1" s="1"/>
  <c r="O95" i="1"/>
  <c r="H415" i="1"/>
  <c r="I126" i="1"/>
  <c r="L109" i="1"/>
  <c r="O103" i="1"/>
  <c r="O76" i="1"/>
  <c r="O71" i="1"/>
  <c r="O65" i="1"/>
  <c r="I353" i="1"/>
  <c r="I244" i="1"/>
  <c r="I112" i="1"/>
  <c r="I113" i="1"/>
  <c r="L179" i="1"/>
  <c r="L180" i="1"/>
  <c r="I478" i="1"/>
  <c r="I468" i="1"/>
  <c r="I416" i="1"/>
  <c r="I354" i="1"/>
  <c r="I308" i="1"/>
  <c r="I299" i="1"/>
  <c r="I268" i="1"/>
  <c r="I265" i="1"/>
  <c r="I111" i="1"/>
  <c r="I93" i="1"/>
  <c r="I74" i="1"/>
  <c r="I71" i="1"/>
  <c r="I41" i="1"/>
  <c r="I33" i="1"/>
  <c r="L468" i="1"/>
  <c r="L470" i="1"/>
  <c r="L308" i="1"/>
  <c r="L38" i="1"/>
  <c r="O471" i="1"/>
  <c r="O353" i="1"/>
  <c r="O316" i="1"/>
  <c r="O307" i="1"/>
  <c r="O281" i="1"/>
  <c r="O214" i="1"/>
  <c r="O126" i="1"/>
  <c r="O22" i="1"/>
  <c r="I408" i="1"/>
  <c r="I328" i="1"/>
  <c r="I193" i="1"/>
  <c r="L464" i="1"/>
  <c r="L375" i="1"/>
  <c r="O315" i="1"/>
  <c r="O117" i="1"/>
  <c r="O25" i="1"/>
  <c r="L457" i="1"/>
  <c r="L85" i="1"/>
  <c r="L296" i="1"/>
  <c r="I464" i="1"/>
  <c r="I444" i="1"/>
  <c r="I256" i="1"/>
  <c r="I82" i="1"/>
  <c r="L473" i="1"/>
  <c r="I413" i="1"/>
  <c r="I407" i="1"/>
  <c r="I327" i="1"/>
  <c r="I316" i="1"/>
  <c r="I264" i="1"/>
  <c r="I245" i="1"/>
  <c r="I180" i="1"/>
  <c r="I144" i="1"/>
  <c r="I114" i="1"/>
  <c r="I104" i="1"/>
  <c r="I95" i="1"/>
  <c r="I83" i="1"/>
  <c r="I49" i="1"/>
  <c r="I28" i="1"/>
  <c r="L407" i="1"/>
  <c r="L284" i="1"/>
  <c r="L100" i="1"/>
  <c r="O468" i="1"/>
  <c r="L456" i="1"/>
  <c r="O454" i="1"/>
  <c r="L204" i="1"/>
  <c r="L330" i="1"/>
  <c r="L332" i="1"/>
  <c r="K314" i="1"/>
  <c r="K313" i="1" s="1"/>
  <c r="K312" i="1" s="1"/>
  <c r="L312" i="1" s="1"/>
  <c r="H293" i="1"/>
  <c r="H35" i="1"/>
  <c r="H31" i="1" s="1"/>
  <c r="I31" i="1" s="1"/>
  <c r="I396" i="1"/>
  <c r="K14" i="1"/>
  <c r="K10" i="1" s="1"/>
  <c r="L396" i="1"/>
  <c r="K415" i="1"/>
  <c r="N14" i="1"/>
  <c r="N10" i="1" s="1"/>
  <c r="O152" i="1"/>
  <c r="O280" i="1"/>
  <c r="O207" i="1"/>
  <c r="I378" i="1"/>
  <c r="I213" i="1"/>
  <c r="L283" i="1"/>
  <c r="L213" i="1"/>
  <c r="N469" i="1"/>
  <c r="H298" i="1"/>
  <c r="H182" i="1"/>
  <c r="H178" i="1" s="1"/>
  <c r="H14" i="1"/>
  <c r="H10" i="1" s="1"/>
  <c r="H9" i="1" s="1"/>
  <c r="H132" i="1"/>
  <c r="H131" i="1" s="1"/>
  <c r="H216" i="1"/>
  <c r="O258" i="1"/>
  <c r="L221" i="1"/>
  <c r="L46" i="1"/>
  <c r="N132" i="1"/>
  <c r="N197" i="1"/>
  <c r="N298" i="1"/>
  <c r="L41" i="1"/>
  <c r="I38" i="1"/>
  <c r="O27" i="1"/>
  <c r="O28" i="1"/>
  <c r="O29" i="1"/>
  <c r="O12" i="1"/>
  <c r="I340" i="1"/>
  <c r="I263" i="1"/>
  <c r="I109" i="1"/>
  <c r="I110" i="1"/>
  <c r="I307" i="1"/>
  <c r="I463" i="1"/>
  <c r="I179" i="1"/>
  <c r="I124" i="1"/>
  <c r="I467" i="1"/>
  <c r="I271" i="1"/>
  <c r="I259" i="1"/>
  <c r="I258" i="1"/>
  <c r="I472" i="1"/>
  <c r="I106" i="1"/>
  <c r="I107" i="1"/>
  <c r="L315" i="1"/>
  <c r="H78" i="1"/>
  <c r="H77" i="1" s="1"/>
  <c r="H76" i="1" s="1"/>
  <c r="H75" i="1" s="1"/>
  <c r="I75" i="1" s="1"/>
  <c r="I451" i="1"/>
  <c r="I294" i="1"/>
  <c r="L374" i="1"/>
  <c r="I450" i="1"/>
  <c r="I253" i="1"/>
  <c r="I249" i="1"/>
  <c r="I194" i="1"/>
  <c r="I108" i="1"/>
  <c r="I17" i="1"/>
  <c r="I44" i="1"/>
  <c r="I43" i="1" s="1"/>
  <c r="L354" i="1"/>
  <c r="O463" i="1"/>
  <c r="L409" i="1"/>
  <c r="L410" i="1"/>
  <c r="L103" i="1"/>
  <c r="L27" i="1"/>
  <c r="L28" i="1"/>
  <c r="L15" i="1"/>
  <c r="K49" i="1"/>
  <c r="L49" i="1" s="1"/>
  <c r="L58" i="1"/>
  <c r="L114" i="1"/>
  <c r="K113" i="1"/>
  <c r="I92" i="1"/>
  <c r="L474" i="1"/>
  <c r="L477" i="1"/>
  <c r="L429" i="1"/>
  <c r="L428" i="1"/>
  <c r="L264" i="1"/>
  <c r="L93" i="1"/>
  <c r="L79" i="1"/>
  <c r="L280" i="1"/>
  <c r="K106" i="1"/>
  <c r="K102" i="1" s="1"/>
  <c r="L107" i="1"/>
  <c r="L198" i="1"/>
  <c r="N92" i="1"/>
  <c r="O93" i="1"/>
  <c r="I473" i="1"/>
  <c r="I397" i="1"/>
  <c r="I125" i="1"/>
  <c r="I66" i="1"/>
  <c r="L17" i="1"/>
  <c r="O406" i="1"/>
  <c r="O407" i="1"/>
  <c r="L416" i="1"/>
  <c r="L65" i="1"/>
  <c r="L211" i="1"/>
  <c r="K70" i="1"/>
  <c r="L71" i="1"/>
  <c r="K133" i="1"/>
  <c r="L134" i="1"/>
  <c r="L353" i="1"/>
  <c r="L307" i="1"/>
  <c r="O467" i="1"/>
  <c r="L450" i="1"/>
  <c r="L449" i="1"/>
  <c r="L217" i="1"/>
  <c r="L11" i="1"/>
  <c r="K247" i="1"/>
  <c r="L248" i="1"/>
  <c r="N188" i="1"/>
  <c r="O189" i="1"/>
  <c r="N248" i="1"/>
  <c r="O249" i="1"/>
  <c r="N428" i="1"/>
  <c r="O428" i="1" s="1"/>
  <c r="O429" i="1"/>
  <c r="N385" i="1"/>
  <c r="O385" i="1" s="1"/>
  <c r="O386" i="1"/>
  <c r="O198" i="1"/>
  <c r="O294" i="1"/>
  <c r="O365" i="1"/>
  <c r="O354" i="1"/>
  <c r="O308" i="1"/>
  <c r="H188" i="1"/>
  <c r="H187" i="1" s="1"/>
  <c r="I221" i="1"/>
  <c r="O453" i="1"/>
  <c r="I224" i="1"/>
  <c r="I210" i="1"/>
  <c r="I229" i="1"/>
  <c r="L229" i="1"/>
  <c r="I379" i="1"/>
  <c r="K339" i="1"/>
  <c r="K216" i="1"/>
  <c r="K224" i="1"/>
  <c r="K293" i="1"/>
  <c r="K306" i="1"/>
  <c r="K305" i="1" s="1"/>
  <c r="K304" i="1" s="1"/>
  <c r="K303" i="1" s="1"/>
  <c r="K469" i="1"/>
  <c r="N35" i="1"/>
  <c r="N270" i="1"/>
  <c r="N314" i="1"/>
  <c r="N313" i="1" s="1"/>
  <c r="L378" i="1" l="1"/>
  <c r="H349" i="1"/>
  <c r="H348" i="1" s="1"/>
  <c r="I117" i="1"/>
  <c r="I77" i="1"/>
  <c r="H304" i="1"/>
  <c r="H303" i="1" s="1"/>
  <c r="H171" i="1"/>
  <c r="H69" i="1"/>
  <c r="I76" i="1"/>
  <c r="I373" i="1"/>
  <c r="I204" i="1"/>
  <c r="I248" i="1"/>
  <c r="I267" i="1"/>
  <c r="I205" i="1"/>
  <c r="I374" i="1"/>
  <c r="I365" i="1"/>
  <c r="N337" i="1"/>
  <c r="O338" i="1"/>
  <c r="O236" i="1"/>
  <c r="I131" i="1"/>
  <c r="H102" i="1"/>
  <c r="N402" i="1"/>
  <c r="O402" i="1" s="1"/>
  <c r="L270" i="1"/>
  <c r="K311" i="1"/>
  <c r="L311" i="1" s="1"/>
  <c r="N131" i="1"/>
  <c r="O131" i="1" s="1"/>
  <c r="K402" i="1"/>
  <c r="K395" i="1" s="1"/>
  <c r="I123" i="1"/>
  <c r="O378" i="1"/>
  <c r="K292" i="1"/>
  <c r="L291" i="1" s="1"/>
  <c r="I283" i="1"/>
  <c r="I279" i="1" s="1"/>
  <c r="O339" i="1"/>
  <c r="L331" i="1"/>
  <c r="H292" i="1"/>
  <c r="H278" i="1" s="1"/>
  <c r="L279" i="1"/>
  <c r="L346" i="1"/>
  <c r="I78" i="1"/>
  <c r="I270" i="1"/>
  <c r="O279" i="1"/>
  <c r="L423" i="1"/>
  <c r="O423" i="1"/>
  <c r="L182" i="1"/>
  <c r="I469" i="1"/>
  <c r="O262" i="1"/>
  <c r="I35" i="1"/>
  <c r="K261" i="1"/>
  <c r="K235" i="1" s="1"/>
  <c r="O306" i="1"/>
  <c r="O352" i="1"/>
  <c r="L224" i="1"/>
  <c r="L298" i="1"/>
  <c r="L388" i="1"/>
  <c r="I70" i="1"/>
  <c r="N351" i="1"/>
  <c r="N350" i="1" s="1"/>
  <c r="N349" i="1" s="1"/>
  <c r="O349" i="1" s="1"/>
  <c r="O388" i="1"/>
  <c r="O70" i="1"/>
  <c r="O123" i="1"/>
  <c r="I284" i="1"/>
  <c r="O224" i="1"/>
  <c r="I22" i="1"/>
  <c r="L187" i="1"/>
  <c r="O69" i="1"/>
  <c r="O182" i="1"/>
  <c r="O78" i="1"/>
  <c r="I89" i="1"/>
  <c r="L188" i="1"/>
  <c r="I423" i="1"/>
  <c r="O14" i="1"/>
  <c r="I388" i="1"/>
  <c r="L146" i="1"/>
  <c r="L142" i="1" s="1"/>
  <c r="O373" i="1"/>
  <c r="O372" i="1"/>
  <c r="N68" i="1"/>
  <c r="I474" i="1"/>
  <c r="I14" i="1"/>
  <c r="O415" i="1"/>
  <c r="L78" i="1"/>
  <c r="O298" i="1"/>
  <c r="O363" i="1"/>
  <c r="O345" i="1"/>
  <c r="O346" i="1"/>
  <c r="L453" i="1"/>
  <c r="K31" i="1"/>
  <c r="L123" i="1"/>
  <c r="N31" i="1"/>
  <c r="K171" i="1"/>
  <c r="I58" i="1"/>
  <c r="N98" i="1"/>
  <c r="O98" i="1" s="1"/>
  <c r="O99" i="1"/>
  <c r="I415" i="1"/>
  <c r="O243" i="1"/>
  <c r="O244" i="1"/>
  <c r="L415" i="1"/>
  <c r="O133" i="1"/>
  <c r="L35" i="1"/>
  <c r="N102" i="1"/>
  <c r="I10" i="1"/>
  <c r="I247" i="1"/>
  <c r="O216" i="1"/>
  <c r="I351" i="1"/>
  <c r="H452" i="1"/>
  <c r="I452" i="1" s="1"/>
  <c r="I453" i="1"/>
  <c r="O112" i="1"/>
  <c r="O113" i="1"/>
  <c r="O63" i="1"/>
  <c r="O64" i="1"/>
  <c r="I98" i="1"/>
  <c r="I99" i="1"/>
  <c r="O469" i="1"/>
  <c r="L247" i="1"/>
  <c r="I27" i="1"/>
  <c r="I293" i="1"/>
  <c r="N292" i="1"/>
  <c r="L106" i="1"/>
  <c r="I132" i="1"/>
  <c r="I187" i="1"/>
  <c r="L14" i="1"/>
  <c r="I352" i="1"/>
  <c r="L10" i="1"/>
  <c r="I216" i="1"/>
  <c r="L352" i="1"/>
  <c r="K69" i="1"/>
  <c r="L70" i="1"/>
  <c r="N89" i="1"/>
  <c r="O92" i="1"/>
  <c r="L197" i="1"/>
  <c r="L196" i="1"/>
  <c r="L102" i="1"/>
  <c r="L461" i="1"/>
  <c r="L462" i="1"/>
  <c r="I183" i="1"/>
  <c r="L314" i="1"/>
  <c r="L305" i="1"/>
  <c r="I236" i="1"/>
  <c r="I262" i="1"/>
  <c r="O314" i="1"/>
  <c r="O293" i="1"/>
  <c r="N187" i="1"/>
  <c r="O187" i="1" s="1"/>
  <c r="O188" i="1"/>
  <c r="L216" i="1"/>
  <c r="L64" i="1"/>
  <c r="L63" i="1"/>
  <c r="L466" i="1"/>
  <c r="I65" i="1"/>
  <c r="N304" i="1"/>
  <c r="O305" i="1"/>
  <c r="I346" i="1"/>
  <c r="I197" i="1"/>
  <c r="I196" i="1" s="1"/>
  <c r="L306" i="1"/>
  <c r="I372" i="1"/>
  <c r="I188" i="1"/>
  <c r="O35" i="1"/>
  <c r="K132" i="1"/>
  <c r="K131" i="1" s="1"/>
  <c r="L131" i="1" s="1"/>
  <c r="L133" i="1"/>
  <c r="L263" i="1"/>
  <c r="K112" i="1"/>
  <c r="L112" i="1" s="1"/>
  <c r="L113" i="1"/>
  <c r="O461" i="1"/>
  <c r="O462" i="1"/>
  <c r="L372" i="1"/>
  <c r="L373" i="1"/>
  <c r="I350" i="1"/>
  <c r="I466" i="1"/>
  <c r="I462" i="1"/>
  <c r="I461" i="1"/>
  <c r="N261" i="1"/>
  <c r="O270" i="1"/>
  <c r="L293" i="1"/>
  <c r="O178" i="1"/>
  <c r="I314" i="1"/>
  <c r="O142" i="1"/>
  <c r="O197" i="1"/>
  <c r="N247" i="1"/>
  <c r="O248" i="1"/>
  <c r="L236" i="1"/>
  <c r="O466" i="1"/>
  <c r="L210" i="1"/>
  <c r="L92" i="1"/>
  <c r="L363" i="1"/>
  <c r="I306" i="1"/>
  <c r="I349" i="1" l="1"/>
  <c r="N278" i="1"/>
  <c r="O291" i="1"/>
  <c r="K364" i="1"/>
  <c r="L395" i="1"/>
  <c r="I348" i="1"/>
  <c r="H347" i="1"/>
  <c r="I347" i="1" s="1"/>
  <c r="I116" i="1"/>
  <c r="H345" i="1"/>
  <c r="H339" i="1" s="1"/>
  <c r="I339" i="1" s="1"/>
  <c r="H8" i="1"/>
  <c r="N336" i="1"/>
  <c r="O337" i="1"/>
  <c r="I102" i="1"/>
  <c r="I88" i="1"/>
  <c r="N202" i="1"/>
  <c r="O202" i="1" s="1"/>
  <c r="O203" i="1"/>
  <c r="K202" i="1"/>
  <c r="L202" i="1" s="1"/>
  <c r="L203" i="1"/>
  <c r="N9" i="1"/>
  <c r="O9" i="1" s="1"/>
  <c r="O31" i="1"/>
  <c r="L402" i="1"/>
  <c r="K9" i="1"/>
  <c r="L9" i="1" s="1"/>
  <c r="L31" i="1"/>
  <c r="N377" i="1"/>
  <c r="O377" i="1" s="1"/>
  <c r="O465" i="1"/>
  <c r="O261" i="1"/>
  <c r="I261" i="1"/>
  <c r="L292" i="1"/>
  <c r="O10" i="1"/>
  <c r="O350" i="1"/>
  <c r="O68" i="1"/>
  <c r="I69" i="1"/>
  <c r="O351" i="1"/>
  <c r="N171" i="1"/>
  <c r="O132" i="1"/>
  <c r="O362" i="1"/>
  <c r="L469" i="1"/>
  <c r="O102" i="1"/>
  <c r="I298" i="1"/>
  <c r="I292" i="1" s="1"/>
  <c r="N235" i="1"/>
  <c r="I305" i="1"/>
  <c r="L313" i="1"/>
  <c r="I64" i="1"/>
  <c r="I63" i="1"/>
  <c r="L303" i="1"/>
  <c r="L304" i="1"/>
  <c r="I182" i="1"/>
  <c r="K88" i="1"/>
  <c r="I313" i="1"/>
  <c r="L132" i="1"/>
  <c r="N303" i="1"/>
  <c r="O303" i="1" s="1"/>
  <c r="O304" i="1"/>
  <c r="L89" i="1"/>
  <c r="O278" i="1"/>
  <c r="O292" i="1"/>
  <c r="N88" i="1"/>
  <c r="O89" i="1"/>
  <c r="L351" i="1"/>
  <c r="L362" i="1"/>
  <c r="L178" i="1"/>
  <c r="L171" i="1"/>
  <c r="L262" i="1"/>
  <c r="K278" i="1"/>
  <c r="L278" i="1" s="1"/>
  <c r="L340" i="1"/>
  <c r="I235" i="1"/>
  <c r="K68" i="1"/>
  <c r="L69" i="1"/>
  <c r="O247" i="1"/>
  <c r="K358" i="1" l="1"/>
  <c r="L358" i="1" s="1"/>
  <c r="L364" i="1"/>
  <c r="I345" i="1"/>
  <c r="H338" i="1"/>
  <c r="H311" i="1"/>
  <c r="I311" i="1" s="1"/>
  <c r="I402" i="1"/>
  <c r="N335" i="1"/>
  <c r="O336" i="1"/>
  <c r="I465" i="1"/>
  <c r="L339" i="1"/>
  <c r="O313" i="1"/>
  <c r="I68" i="1"/>
  <c r="O235" i="1"/>
  <c r="O171" i="1"/>
  <c r="O196" i="1"/>
  <c r="O360" i="1"/>
  <c r="O361" i="1"/>
  <c r="O371" i="1"/>
  <c r="O88" i="1"/>
  <c r="I278" i="1"/>
  <c r="L88" i="1"/>
  <c r="L361" i="1"/>
  <c r="L360" i="1"/>
  <c r="N8" i="1"/>
  <c r="I178" i="1"/>
  <c r="I171" i="1"/>
  <c r="L349" i="1"/>
  <c r="L350" i="1"/>
  <c r="L68" i="1"/>
  <c r="K8" i="1"/>
  <c r="L261" i="1"/>
  <c r="L235" i="1"/>
  <c r="I9" i="1"/>
  <c r="L371" i="1"/>
  <c r="I303" i="1"/>
  <c r="I304" i="1"/>
  <c r="K482" i="1" l="1"/>
  <c r="K465" i="1" s="1"/>
  <c r="H337" i="1"/>
  <c r="I338" i="1"/>
  <c r="N482" i="1"/>
  <c r="O482" i="1" s="1"/>
  <c r="I395" i="1"/>
  <c r="H358" i="1"/>
  <c r="I358" i="1" s="1"/>
  <c r="N334" i="1"/>
  <c r="O335" i="1"/>
  <c r="L482" i="1"/>
  <c r="I371" i="1"/>
  <c r="L8" i="1"/>
  <c r="H336" i="1" l="1"/>
  <c r="I337" i="1"/>
  <c r="I364" i="1"/>
  <c r="N333" i="1"/>
  <c r="O334" i="1"/>
  <c r="K377" i="1"/>
  <c r="L377" i="1" s="1"/>
  <c r="L465" i="1"/>
  <c r="O8" i="1"/>
  <c r="I8" i="1"/>
  <c r="H335" i="1" l="1"/>
  <c r="I336" i="1"/>
  <c r="H362" i="1"/>
  <c r="I363" i="1"/>
  <c r="N332" i="1"/>
  <c r="O333" i="1"/>
  <c r="I335" i="1" l="1"/>
  <c r="H482" i="1"/>
  <c r="I482" i="1" s="1"/>
  <c r="H361" i="1"/>
  <c r="I362" i="1"/>
  <c r="N331" i="1"/>
  <c r="O332" i="1"/>
  <c r="H360" i="1" l="1"/>
  <c r="I360" i="1" s="1"/>
  <c r="I361" i="1"/>
  <c r="N330" i="1"/>
  <c r="O331" i="1"/>
  <c r="N312" i="1" l="1"/>
  <c r="O330" i="1"/>
  <c r="O312" i="1" l="1"/>
  <c r="N311" i="1"/>
  <c r="O311" i="1" s="1"/>
</calcChain>
</file>

<file path=xl/sharedStrings.xml><?xml version="1.0" encoding="utf-8"?>
<sst xmlns="http://schemas.openxmlformats.org/spreadsheetml/2006/main" count="2585" uniqueCount="378">
  <si>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</si>
  <si>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</si>
  <si>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</si>
  <si>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</si>
  <si>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</si>
  <si>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</si>
  <si>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</si>
  <si>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</si>
  <si>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</si>
  <si>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</si>
  <si>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</si>
  <si>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</si>
  <si>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</si>
  <si>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</si>
  <si>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</si>
  <si>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</si>
  <si>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</si>
  <si>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</si>
  <si>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</si>
  <si>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</si>
  <si>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</si>
  <si>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</si>
  <si>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15</t>
  </si>
  <si>
    <t>Приложение 2 к пояснительной записке</t>
  </si>
  <si>
    <t xml:space="preserve">  Администрация Дубровского района</t>
  </si>
  <si>
    <t>900</t>
  </si>
  <si>
    <t xml:space="preserve">    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</si>
  <si>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</si>
  <si>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</si>
  <si>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</si>
  <si>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</si>
  <si>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</si>
  <si>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</si>
  <si>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</si>
  <si>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</si>
  <si>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</si>
  <si>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 xml:space="preserve"> Расходы на выплаты персоналу государственных (муниципальных) органов</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</si>
  <si>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</si>
  <si>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</si>
  <si>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</si>
  <si>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</si>
  <si>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</si>
  <si>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</si>
  <si>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 xml:space="preserve"> 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</si>
  <si>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</si>
  <si>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</si>
  <si>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</si>
  <si>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Закупка товаров, работ и услуг для государственных (муниципальных) нужд</t>
  </si>
  <si>
    <t xml:space="preserve"> Иные закупки товаров, работ и услуг для обеспечения государственных (муниципальных) нужд</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</si>
  <si>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</si>
  <si>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</si>
  <si>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</si>
  <si>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</si>
  <si>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Межбюджетные трансферты</t>
  </si>
  <si>
    <t>500</t>
  </si>
  <si>
    <t>Субвенции</t>
  </si>
  <si>
    <t>530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</si>
  <si>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</si>
  <si>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</si>
  <si>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Расходы на выплаты персоналу казенных учреждений</t>
  </si>
  <si>
    <t>110</t>
  </si>
  <si>
    <t>Уплата налогов, сборов и иных платежей</t>
  </si>
  <si>
    <t>Развитие кадрового потенциала, переподготовка и повышение квалификации персонала</t>
  </si>
  <si>
    <t>Эксплуатация и содержание имущества, находящегося в муниципальной собственности, арендованного недвижимого имущества</t>
  </si>
  <si>
    <t xml:space="preserve">    НАЦИОНАЛЬНАЯ ОБОРОНА</t>
  </si>
  <si>
    <t>02</t>
  </si>
  <si>
    <t>Мобилизационная и вневойсковая подготовка</t>
  </si>
  <si>
    <t>03</t>
  </si>
  <si>
    <t>Мобилизационная подготовка экономики</t>
  </si>
  <si>
    <t xml:space="preserve"> Субвенции</t>
  </si>
  <si>
    <t xml:space="preserve">    НАЦИОНАЛЬНАЯ БЕЗОПАСНОСТЬ И ПРАВООХРАНИТЕЛЬНАЯ ДЕЯТЕЛЬНОСТЬ</t>
  </si>
  <si>
    <t>09</t>
  </si>
  <si>
    <t>Единые дежурно-диспетчерские службы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</si>
  <si>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</si>
  <si>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Комплексная система экстренного оповещения населения</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</si>
  <si>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</si>
  <si>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</si>
  <si>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Мероприятия по обеспечению функционирования комплекса "Безопасный город"</t>
  </si>
  <si>
    <t>Мероприятия в сфере пожарной безопасности</t>
  </si>
  <si>
    <t xml:space="preserve">    НАЦИОНАЛЬНАЯ ЭКОНОМИКА</t>
  </si>
  <si>
    <t xml:space="preserve"> Сельское хозяйство и рыболовство</t>
  </si>
  <si>
    <t>Создание условий для развития сельскохозяйственного производства, расширения рынка сельскохозяйственной продукции, сырья и продовольствия</t>
  </si>
  <si>
    <t>Мероприятия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</si>
  <si>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</si>
  <si>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</si>
  <si>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Содержание, текущий и капитальный ремонт и обеспечение безопасности гидротехнических сооружений</t>
  </si>
  <si>
    <t xml:space="preserve"> Транспорт</t>
  </si>
  <si>
    <t>08</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</si>
  <si>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</si>
  <si>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Субсидии юридическим лицам (кроме некоммерческих организаций), индивидуальным предпринимателям, физическим лицам</t>
  </si>
  <si>
    <t>810</t>
  </si>
  <si>
    <t>Прочие мероприятия в области развития транспортной ифраструктуры</t>
  </si>
  <si>
    <t>Уплата налогов, сборов и иных обязательных платежей</t>
  </si>
  <si>
    <t xml:space="preserve"> Дорожное хозяйство (дорожные фонды)</t>
  </si>
  <si>
    <t>Обеспечение сохранности автомобильных дорог местного значения и условий безопасного движения по ним</t>
  </si>
  <si>
    <t>Другие вопросы в области национальной экономики</t>
  </si>
  <si>
    <t>Поддержка малого и среднего предпринимательства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</si>
  <si>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</si>
  <si>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ЖИЛИЩНО-КОММУНАЛЬНОЕ ХОЗЯЙСТВО</t>
  </si>
  <si>
    <t xml:space="preserve">      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</si>
  <si>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</si>
  <si>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</si>
  <si>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Иные межбюджетные трансферты</t>
  </si>
  <si>
    <t>540</t>
  </si>
  <si>
    <t>Коммунальное хозяйство</t>
  </si>
  <si>
    <t>Мероприятия в сфере коммунального хозяйства</t>
  </si>
  <si>
    <t>Капитальные вложения в объекты государственной (муниципальной) собственности</t>
  </si>
  <si>
    <t>400</t>
  </si>
  <si>
    <t>Бюджетные инвестиции</t>
  </si>
  <si>
    <t>410</t>
  </si>
  <si>
    <t>Подготовка объектов ЖКХ к зиме</t>
  </si>
  <si>
    <t>Образование</t>
  </si>
  <si>
    <t>07</t>
  </si>
  <si>
    <t>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</si>
  <si>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</si>
  <si>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600</t>
  </si>
  <si>
    <t>Субсидии бюджетным учреждениям</t>
  </si>
  <si>
    <t>610</t>
  </si>
  <si>
    <t>Стипендии</t>
  </si>
  <si>
    <t>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</si>
  <si>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</si>
  <si>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</si>
  <si>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</si>
  <si>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</si>
  <si>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</si>
  <si>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</si>
  <si>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Молодежная политика и оздоровление детей</t>
  </si>
  <si>
    <t>Мероприятия по работе с семьей, детьми и молодежью</t>
  </si>
  <si>
    <t xml:space="preserve"> Расходы на выплаты персоналу казенных учреждений</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</si>
  <si>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t>
  </si>
  <si>
    <t xml:space="preserve"> Другие вопросы в области образования</t>
  </si>
  <si>
    <t>Учреждения, обеспечивающие деятельность органов местного самоуправления и муниципальных учреждений</t>
  </si>
  <si>
    <t xml:space="preserve">    КУЛЬТУРА, КИНЕМАТОГРАФИЯ</t>
  </si>
  <si>
    <t xml:space="preserve">      Культура</t>
  </si>
  <si>
    <t xml:space="preserve"> Библиотеки</t>
  </si>
  <si>
    <t xml:space="preserve"> Музеи и постоянные выставки</t>
  </si>
  <si>
    <t>Дворцы и дома культуры, клубы, выставочные залы</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</si>
  <si>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t>
  </si>
  <si>
    <t>Организация и проведение праздничных мероприятий</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</si>
  <si>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 использования и популяризации объектов культурного наследия (памятников истории и культуры), находящихся в собственности муниципального района, охраны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</si>
  <si>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</si>
  <si>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</si>
  <si>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Повышение энергетической эффективности и обеспечения энергосбережения </t>
  </si>
  <si>
    <t xml:space="preserve">    СОЦИАЛЬНАЯ ПОЛИТИКА</t>
  </si>
  <si>
    <t>Пенсионное обеспечение</t>
  </si>
  <si>
    <t>Выплата муниципальных пенсий (доплат к государственным пенсиям)</t>
  </si>
  <si>
    <t xml:space="preserve"> Социальное обеспечение и иные выплаты населению</t>
  </si>
  <si>
    <t xml:space="preserve"> 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</si>
  <si>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</si>
  <si>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</si>
  <si>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</si>
  <si>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</si>
  <si>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Публичные нормативные социальные выплаты гражданам</t>
  </si>
  <si>
    <t>Реализация мероприятий по обеспечению жильем молодых семей</t>
  </si>
  <si>
    <t>Другие вопросы в области социальной политики</t>
  </si>
  <si>
    <t xml:space="preserve">  Расходы на выплаты персоналу государственных (муниципальных) органов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</si>
  <si>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</si>
  <si>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 xml:space="preserve">    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</si>
  <si>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</si>
  <si>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</si>
  <si>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</si>
  <si>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</si>
  <si>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</si>
  <si>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</si>
  <si>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 школьного спорта и массового спорта, организации проведения официальных физкультурно-оздоровительных и спортивных мероприятий поселения</t>
  </si>
  <si>
    <t xml:space="preserve">  Дубровский районный Совет народных депутатов
</t>
  </si>
  <si>
    <t>901</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</si>
  <si>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</si>
  <si>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Финансовое управление администрации Дубровского района</t>
  </si>
  <si>
    <t>902</t>
  </si>
  <si>
    <t>Обеспечение деятельности финансовых, налоговых и таможенных органов и органов финансового (финансово-бюджетного) надзора</t>
  </si>
  <si>
    <t>Резервные фонды</t>
  </si>
  <si>
    <t xml:space="preserve"> Резервный фонд местной администрации</t>
  </si>
  <si>
    <t>Резервные средства</t>
  </si>
  <si>
    <t>870</t>
  </si>
  <si>
    <t xml:space="preserve">  Другие общегосударственные вопросы</t>
  </si>
  <si>
    <t>Условно утвержденные расходы</t>
  </si>
  <si>
    <t xml:space="preserve">    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</si>
  <si>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</si>
  <si>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</si>
  <si>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 xml:space="preserve"> Межбюджетные трансферты</t>
  </si>
  <si>
    <t>Дотации</t>
  </si>
  <si>
    <t>510</t>
  </si>
  <si>
    <t>Иные дотации</t>
  </si>
  <si>
    <t>Поддержка мер по обеспечению сбалансированности бюджетов поселений</t>
  </si>
  <si>
    <t xml:space="preserve">  Контрольно-счётная палата Дубровского района</t>
  </si>
  <si>
    <t>903</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</si>
  <si>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</si>
  <si>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  Комитет правовых и имущественных отношений администрации Дубровского района</t>
  </si>
  <si>
    <t>904</t>
  </si>
  <si>
    <t xml:space="preserve"> Руководство и управление в сфере установленных функций органов местного самоуправления</t>
  </si>
  <si>
    <t>Оценка имущества, признание прав и регулирование отношений муниципальной собственности</t>
  </si>
  <si>
    <t>Отдел образования администрации Дубровского района</t>
  </si>
  <si>
    <t>905</t>
  </si>
  <si>
    <t>Общеэкономические вопросы</t>
  </si>
  <si>
    <t xml:space="preserve">Организация временного трудоустройства несовершеннолетних граждан в возрасте от 14 до 18 лет </t>
  </si>
  <si>
    <t xml:space="preserve">    ОБРАЗОВАНИЕ</t>
  </si>
  <si>
    <t>Дошкольное образование</t>
  </si>
  <si>
    <t>Дошкольные 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</si>
  <si>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образовантельных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</si>
  <si>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</si>
  <si>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Повышение безопасности дорожного движения</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</si>
  <si>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</si>
  <si>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Организация питания в образовательных организациях</t>
  </si>
  <si>
    <t>Замена оконных блоков муниципальных образовательных организаций Брянской области</t>
  </si>
  <si>
    <t>Общее образование</t>
  </si>
  <si>
    <t xml:space="preserve"> Повышение энергетической эффективности и обеспечение энергосбережения</t>
  </si>
  <si>
    <t>Общеобразовательные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</si>
  <si>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</si>
  <si>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Социальные выплаты гражданам, кроме публичных</t>
  </si>
  <si>
    <t xml:space="preserve"> Социальные выплаты гражданам, кроме публичных нормативных социальных выплат</t>
  </si>
  <si>
    <t>Противодействие злоупотреблению наркотиками и их незаконному обороту</t>
  </si>
  <si>
    <t xml:space="preserve"> Мероприятия по проведению оздоровительной кампании детей </t>
  </si>
  <si>
    <t>Другие вопросы в области образования</t>
  </si>
  <si>
    <t>Организация и проведение олимпиад, выставок, конкурсов, конференций и других общественных мероприятий</t>
  </si>
  <si>
    <t>Учреждения психолого-медико-социального сопровождения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</si>
  <si>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</si>
  <si>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</si>
  <si>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соответсвии с бренбуком "Точки роста" помещений муниципальных общеобразовательных организаций</t>
  </si>
  <si>
    <t>Изменение 2023 год (+/-)</t>
  </si>
  <si>
    <t>Итог 2023 год</t>
  </si>
  <si>
    <t>Поддержка отрасли культуры</t>
  </si>
  <si>
    <t>Изменение 2024 год (+/-)</t>
  </si>
  <si>
    <t>Итог 2024 год</t>
  </si>
  <si>
    <t>01 4 11 80020</t>
  </si>
  <si>
    <t>01 4 11 80040</t>
  </si>
  <si>
    <t>01 4 11 84220</t>
  </si>
  <si>
    <t>01 4 11 84400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</si>
  <si>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</si>
  <si>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01 4 31 12021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</si>
  <si>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</si>
  <si>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01 4 31 12022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</si>
  <si>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</si>
  <si>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</si>
  <si>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01 4 54 17900</t>
  </si>
  <si>
    <t>Организация и осуществление деятельности по опеке и попечительству (содержание органов по опеке и попечительству)</t>
  </si>
  <si>
    <t>01 4 61 16721</t>
  </si>
  <si>
    <t>01 4 12 51200</t>
  </si>
  <si>
    <t>01 4 11 80070</t>
  </si>
  <si>
    <t>01 4 15 80710</t>
  </si>
  <si>
    <t>01 4 16 81400</t>
  </si>
  <si>
    <t>01 4 21 80930</t>
  </si>
  <si>
    <t>01 4 12 51180</t>
  </si>
  <si>
    <t>01 4 41 80700</t>
  </si>
  <si>
    <t>01 4 41 81200</t>
  </si>
  <si>
    <t>01 4 31 81130</t>
  </si>
  <si>
    <t>01 4 31 81190</t>
  </si>
  <si>
    <t>01 4 31 81140</t>
  </si>
  <si>
    <t>01 4 51 83210</t>
  </si>
  <si>
    <t>01 4 52 12510</t>
  </si>
  <si>
    <t>01 4 53 83300</t>
  </si>
  <si>
    <t>01 4 57 81630</t>
  </si>
  <si>
    <t>01 4 57 81650</t>
  </si>
  <si>
    <t>01 4 57 83360</t>
  </si>
  <si>
    <t>01 4 55 81610</t>
  </si>
  <si>
    <t>01 4 13 83250</t>
  </si>
  <si>
    <t>01 4 56 81830</t>
  </si>
  <si>
    <t>01 4 56 83760</t>
  </si>
  <si>
    <t>01 4 56 81740</t>
  </si>
  <si>
    <t>01 4 56 S3450</t>
  </si>
  <si>
    <t>01 4 81 80320</t>
  </si>
  <si>
    <t>01 4 82 14723</t>
  </si>
  <si>
    <t>01 4 91 82360</t>
  </si>
  <si>
    <t>01 4 91 84280</t>
  </si>
  <si>
    <t>02 4 21 80720</t>
  </si>
  <si>
    <t>03 4 11 80450</t>
  </si>
  <si>
    <t>03 4 11 80460</t>
  </si>
  <si>
    <t>03 4 11 80480</t>
  </si>
  <si>
    <t>03 4 11 84260</t>
  </si>
  <si>
    <t>03 4 11 82530</t>
  </si>
  <si>
    <t>03 4 12 83800</t>
  </si>
  <si>
    <t>03 4 21 14210</t>
  </si>
  <si>
    <t>03 4 22 L4670</t>
  </si>
  <si>
    <t>03 4 22 L5190</t>
  </si>
  <si>
    <t>01 4 63 82450</t>
  </si>
  <si>
    <t>01 4 62 16710</t>
  </si>
  <si>
    <t>01 4 61 16723</t>
  </si>
  <si>
    <t>01 4 61 R0820</t>
  </si>
  <si>
    <t>01 4 64 L4970</t>
  </si>
  <si>
    <t>01 4 61 16722</t>
  </si>
  <si>
    <t>01 4 72 80610</t>
  </si>
  <si>
    <t>Обеспечение жильем тренеров, тренеров-преподавателей государственных и муниципальных учреждений физической культуры и спорта</t>
  </si>
  <si>
    <t>01 4 74 S7620</t>
  </si>
  <si>
    <t>01 4 71 82300</t>
  </si>
  <si>
    <t>01 4 71 84290</t>
  </si>
  <si>
    <t>Спорт высших достижений</t>
  </si>
  <si>
    <t>Поддержка спортивных организаций, осуществляющих подготовку спортивного резерва для спортивных сборных команд</t>
  </si>
  <si>
    <t>01 1 P5 50810</t>
  </si>
  <si>
    <t>70 0 00 80040</t>
  </si>
  <si>
    <t>04 4 11 80040</t>
  </si>
  <si>
    <t>70 0 00 83030</t>
  </si>
  <si>
    <t>70 0 00 80080</t>
  </si>
  <si>
    <t>04 4 12 15840</t>
  </si>
  <si>
    <t>04 4 12 83020</t>
  </si>
  <si>
    <t>70 0 00 84200</t>
  </si>
  <si>
    <t>01 4 14 80040</t>
  </si>
  <si>
    <t>01 4 14 80900</t>
  </si>
  <si>
    <t>02 4 23 82370</t>
  </si>
  <si>
    <t>02 4 11 83260</t>
  </si>
  <si>
    <t>02 4 22 80300</t>
  </si>
  <si>
    <t>02 4 22 14722</t>
  </si>
  <si>
    <t>02 4 23 14723</t>
  </si>
  <si>
    <t>02 4 61 81660</t>
  </si>
  <si>
    <t>02 4 71 81180</t>
  </si>
  <si>
    <t>02 4 22 82350</t>
  </si>
  <si>
    <t>02 4 22 S4860</t>
  </si>
  <si>
    <t>02 4 22 80310</t>
  </si>
  <si>
    <t>02 4 22 14721</t>
  </si>
  <si>
    <t>02 4 22 82520</t>
  </si>
  <si>
    <t>02 4 51 81150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</si>
  <si>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</si>
  <si>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02 4 22 53030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</si>
  <si>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</si>
  <si>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22 L3040</t>
  </si>
  <si>
    <t>02 4 22 S4900</t>
  </si>
  <si>
    <t>02 4 22 S4910</t>
  </si>
  <si>
    <t>02 4 41 S4790</t>
  </si>
  <si>
    <t>02 4 21 80040</t>
  </si>
  <si>
    <t>02 4 22 82340</t>
  </si>
  <si>
    <t>02 4 22 80340</t>
  </si>
  <si>
    <t>02 4 22 14780</t>
  </si>
  <si>
    <t>Итого</t>
  </si>
  <si>
    <t xml:space="preserve"> Обеспечение сохранности автомобильных дорог местного значения и условий безопасного движения по ним</t>
  </si>
  <si>
    <t>03 1 A2 55190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</si>
  <si>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</si>
  <si>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 4 73 S7690</t>
  </si>
  <si>
    <t>70 0 00 80050</t>
  </si>
  <si>
    <t>Отдельные мероприятия по развитию образования</t>
  </si>
  <si>
    <t>02 4 22 S4820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</si>
  <si>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</si>
  <si>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02 1 Е2 50970</t>
  </si>
  <si>
    <t xml:space="preserve"> Дошкольное образование</t>
  </si>
  <si>
    <t>Бюджетные инвестиции в объекты капитального строительства муниципальной собственности</t>
  </si>
  <si>
    <t>01 4 85 81680</t>
  </si>
  <si>
    <t>Организация и проведение творческих фестивалей и конкурсов для детей и молодежи</t>
  </si>
  <si>
    <t>03 1 A2 14370</t>
  </si>
  <si>
    <t>Социальное обеспечение населения</t>
  </si>
  <si>
    <t>Резервные фонды местных администраций</t>
  </si>
  <si>
    <t>Модернизация школьных столовых муниципальных общеобразовательных организаций Брянской области</t>
  </si>
  <si>
    <t>02 4 22 S4770</t>
  </si>
  <si>
    <t>Приведение мероприятий по обеспечению деятельности советников директора по воспитанию и взаимодействию с детскими общественными объединениями</t>
  </si>
  <si>
    <t>02 1 ЕВ 5179F</t>
  </si>
  <si>
    <t>Изменение распределения бюджетных ассигнований по ведомственной структуре расходов бюджета Дубровского муниципального района Брянской области на 2023 год и на плановый период 2024 и 2025 годов</t>
  </si>
  <si>
    <t xml:space="preserve">Предыдущее решение 2023 год              (от 16.12.2022 года № 284-7) </t>
  </si>
  <si>
    <t xml:space="preserve">Предыдущее решение 2024 год              (от 16.12.2022 года № 284-7) </t>
  </si>
  <si>
    <t xml:space="preserve">Предыдущее решение 2025 год              (от 16.12.2022 года № 285-7) </t>
  </si>
  <si>
    <t>Изменение 2025 год (+/-)</t>
  </si>
  <si>
    <t>Итог 2025 год</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</si>
  <si>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</si>
  <si>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</si>
  <si>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Повышение энергетической эффективности и обеспечения энергосбережения</t>
  </si>
  <si>
    <t>01 4 21 83260</t>
  </si>
  <si>
    <t>Защита населения и территории от чрезвычайных ситуаций природного и техногенного характера, пожарная безопасность</t>
  </si>
  <si>
    <t>Проведение комплексных кадастровых работ</t>
  </si>
  <si>
    <t>01 4 58 L5110</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</si>
  <si>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в сфере градостроительной деятельности </t>
  </si>
  <si>
    <t>01 4 58 84250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</si>
  <si>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</si>
  <si>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01 4 56 83710</t>
  </si>
  <si>
    <t xml:space="preserve">  Софинансирование объектов капитальных вложений муниципальной собственности</t>
  </si>
  <si>
    <t>01 4 56 S1270</t>
  </si>
  <si>
    <t>Благоустройство</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</si>
  <si>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</si>
  <si>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01 4 59 84380</t>
  </si>
  <si>
    <t>Охрана окружающей среды</t>
  </si>
  <si>
    <t>Другие вопросы в области охраны окружающей среды</t>
  </si>
  <si>
    <t>Мероприятия в сфере охраны окружающей среды</t>
  </si>
  <si>
    <t>01 4 58 83280</t>
  </si>
  <si>
    <t xml:space="preserve"> Дополнительное образование детей</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</si>
  <si>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бюджета субъекта Российской Федерации</t>
  </si>
  <si>
    <t>ОБЩЕГОСУДАРСТВЕННЫЕ ВОПРОСЫ</t>
  </si>
  <si>
    <t>Обеспечение деятельности руководителя контрольно-счетного органа муниципального образования и его заместителей</t>
  </si>
  <si>
    <t>Реализация мероприятий по модернизации школьных систем образования</t>
  </si>
  <si>
    <t>02 4 ZB L7500</t>
  </si>
  <si>
    <t>01 4 55 S6170</t>
  </si>
  <si>
    <t>Исполнение судебных актов</t>
  </si>
  <si>
    <t>830</t>
  </si>
  <si>
    <t>01 4 87 80610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</si>
</sst>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quot;р.&quot;_-;\-* #,##0.00&quot;р.&quot;_-;_-* &quot;-&quot;??&quot;р.&quot;_-;_-@_-"/>
  </numFmts>
  <fonts count="18" x14ac:knownFonts="1">
    <font>
      <sz val="10"/>
      <color rgb="FF000000"/>
      <name val="Times New Roman"/>
    </font>
    <font>
      <sz val="12"/>
      <color indexed="8"/>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b/>
      <sz val="10"/>
      <color indexed="8"/>
      <name val="Arial Cyr"/>
    </font>
    <font>
      <sz val="10"/>
      <color indexed="8"/>
      <name val="Arial Cyr"/>
    </font>
    <font>
      <b/>
      <i/>
      <sz val="12"/>
      <name val="Times New Roman"/>
      <family val="1"/>
      <charset val="204"/>
    </font>
    <font>
      <sz val="12"/>
      <name val="Times New Roman"/>
      <family val="1"/>
      <charset val="204"/>
    </font>
    <font>
      <b/>
      <sz val="10"/>
      <color indexed="8"/>
      <name val="Arial CYR"/>
      <family val="2"/>
    </font>
    <font>
      <sz val="10"/>
      <color indexed="8"/>
      <name val="Arial Cyr"/>
      <family val="2"/>
    </font>
    <font>
      <sz val="10"/>
      <name val="Arial"/>
      <family val="2"/>
      <charset val="204"/>
    </font>
    <font>
      <sz val="10"/>
      <color rgb="FF000000"/>
      <name val="Times New Roman"/>
      <family val="1"/>
      <charset val="204"/>
    </font>
    <font>
      <b/>
      <sz val="10"/>
      <color rgb="FF000000"/>
      <name val="Arial Cyr"/>
    </font>
    <font>
      <sz val="12"/>
      <color rgb="FF000000"/>
      <name val="Times New Roman"/>
      <family val="1"/>
      <charset val="204"/>
    </font>
    <font>
      <sz val="10"/>
      <name val="Arial Cyr"/>
      <charset val="204"/>
    </font>
    <font>
      <sz val="10"/>
      <name val="Times New Roman"/>
      <family val="1"/>
      <charset val="204"/>
    </font>
    <font>
      <b/>
      <sz val="14"/>
      <name val="Times New Roman"/>
      <family val="1"/>
      <charset val="204"/>
    </font>
  </fonts>
  <fills count="5">
    <fill>
      <patternFill patternType="none"/>
    </fill>
    <fill>
      <patternFill patternType="gray125"/>
    </fill>
    <fill>
      <patternFill patternType="solid">
        <fgColor indexed="43"/>
      </patternFill>
    </fill>
    <fill>
      <patternFill patternType="solid">
        <fgColor theme="0"/>
        <bgColor indexed="64"/>
      </patternFill>
    </fill>
    <fill>
      <patternFill patternType="solid">
        <fgColor indexed="65"/>
        <bgColor indexed="64"/>
      </patternFill>
    </fill>
  </fills>
  <borders count="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s>
  <cellStyleXfs count="11">
    <xf numFmtId="0" fontId="0" fillId="0" borderId="0">
      <alignment vertical="top" wrapText="1"/>
    </xf>
    <xf numFmtId="164" fontId="12" fillId="0" borderId="0">
      <alignment vertical="top" wrapText="1"/>
    </xf>
    <xf numFmtId="0" fontId="9" fillId="0" borderId="1">
      <alignment vertical="top" wrapText="1"/>
    </xf>
    <xf numFmtId="0" fontId="5" fillId="0" borderId="1">
      <alignment vertical="top" wrapText="1"/>
    </xf>
    <xf numFmtId="49" fontId="10" fillId="0" borderId="1">
      <alignment horizontal="center" vertical="top" shrinkToFit="1"/>
    </xf>
    <xf numFmtId="49" fontId="6" fillId="0" borderId="1">
      <alignment horizontal="center" vertical="top" shrinkToFit="1"/>
    </xf>
    <xf numFmtId="4" fontId="9" fillId="2" borderId="1">
      <alignment horizontal="right" vertical="top" shrinkToFit="1"/>
    </xf>
    <xf numFmtId="4" fontId="5" fillId="2" borderId="1">
      <alignment horizontal="right" vertical="top" shrinkToFit="1"/>
    </xf>
    <xf numFmtId="0" fontId="11" fillId="0" borderId="0"/>
    <xf numFmtId="0" fontId="13" fillId="0" borderId="8">
      <alignment vertical="top" wrapText="1"/>
    </xf>
    <xf numFmtId="0" fontId="15" fillId="4" borderId="0"/>
  </cellStyleXfs>
  <cellXfs count="83">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4" fontId="0" fillId="0" borderId="0" xfId="0" applyNumberFormat="1" applyFont="1" applyFill="1" applyAlignment="1">
      <alignment horizontal="center" vertical="center" wrapText="1"/>
    </xf>
    <xf numFmtId="0" fontId="4" fillId="0" borderId="2" xfId="3" applyNumberFormat="1" applyFont="1" applyFill="1" applyBorder="1" applyProtection="1">
      <alignment vertical="top" wrapText="1"/>
    </xf>
    <xf numFmtId="49" fontId="4" fillId="0" borderId="2" xfId="5" applyNumberFormat="1" applyFont="1" applyFill="1" applyBorder="1" applyAlignment="1" applyProtection="1">
      <alignment horizontal="center" vertical="center" shrinkToFit="1"/>
    </xf>
    <xf numFmtId="4" fontId="4" fillId="0" borderId="2" xfId="7" applyNumberFormat="1" applyFont="1" applyFill="1" applyBorder="1" applyAlignment="1" applyProtection="1">
      <alignment horizontal="right" vertical="center" shrinkToFit="1"/>
    </xf>
    <xf numFmtId="49" fontId="7" fillId="0" borderId="2" xfId="5" applyNumberFormat="1" applyFont="1" applyFill="1" applyBorder="1" applyAlignment="1" applyProtection="1">
      <alignment horizontal="center" vertical="center" shrinkToFit="1"/>
    </xf>
    <xf numFmtId="0" fontId="8" fillId="0" borderId="2" xfId="3" applyNumberFormat="1" applyFont="1" applyFill="1" applyBorder="1" applyProtection="1">
      <alignment vertical="top" wrapText="1"/>
    </xf>
    <xf numFmtId="49" fontId="8" fillId="0" borderId="2" xfId="5" applyNumberFormat="1" applyFont="1" applyFill="1" applyBorder="1" applyAlignment="1" applyProtection="1">
      <alignment horizontal="center" vertical="center" shrinkToFit="1"/>
    </xf>
    <xf numFmtId="4" fontId="8" fillId="0" borderId="2" xfId="7" applyNumberFormat="1" applyFont="1" applyFill="1" applyBorder="1" applyAlignment="1" applyProtection="1">
      <alignment horizontal="right" vertical="center" shrinkToFit="1"/>
    </xf>
    <xf numFmtId="0" fontId="8" fillId="0" borderId="2" xfId="0" applyFont="1" applyFill="1" applyBorder="1" applyAlignment="1">
      <alignment vertical="top" wrapText="1"/>
    </xf>
    <xf numFmtId="0" fontId="8" fillId="0" borderId="2"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2" xfId="2" applyNumberFormat="1" applyFont="1" applyFill="1" applyBorder="1" applyAlignment="1" applyProtection="1">
      <alignment vertical="center" wrapText="1"/>
    </xf>
    <xf numFmtId="0" fontId="8" fillId="0" borderId="2" xfId="0" applyFont="1" applyFill="1" applyBorder="1" applyAlignment="1">
      <alignment horizontal="left" vertical="top" wrapText="1"/>
    </xf>
    <xf numFmtId="49" fontId="8" fillId="0" borderId="2" xfId="4" applyNumberFormat="1" applyFont="1" applyFill="1" applyBorder="1" applyAlignment="1" applyProtection="1">
      <alignment horizontal="center" vertical="center" shrinkToFit="1"/>
    </xf>
    <xf numFmtId="0" fontId="8" fillId="0" borderId="2" xfId="2" applyNumberFormat="1" applyFont="1" applyFill="1" applyBorder="1" applyAlignment="1" applyProtection="1">
      <alignment vertical="center" wrapText="1"/>
      <protection locked="0"/>
    </xf>
    <xf numFmtId="0" fontId="8" fillId="0" borderId="2" xfId="3" applyNumberFormat="1" applyFont="1" applyFill="1" applyBorder="1" applyAlignment="1" applyProtection="1">
      <alignment vertical="top" wrapText="1"/>
    </xf>
    <xf numFmtId="0" fontId="8" fillId="0" borderId="0" xfId="0" applyNumberFormat="1" applyFont="1" applyFill="1" applyAlignment="1">
      <alignment vertical="center" wrapText="1"/>
    </xf>
    <xf numFmtId="0" fontId="8" fillId="0" borderId="2" xfId="0" applyNumberFormat="1" applyFont="1" applyFill="1" applyBorder="1" applyAlignment="1">
      <alignment horizontal="left" vertical="top" wrapText="1"/>
    </xf>
    <xf numFmtId="49" fontId="8" fillId="0" borderId="1" xfId="5" applyNumberFormat="1" applyFont="1" applyFill="1" applyAlignment="1" applyProtection="1">
      <alignment horizontal="center" vertical="center" shrinkToFi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5" applyNumberFormat="1" applyFont="1" applyFill="1" applyBorder="1" applyAlignment="1" applyProtection="1">
      <alignment horizontal="center" vertical="center" shrinkToFit="1"/>
    </xf>
    <xf numFmtId="0" fontId="8" fillId="0" borderId="0" xfId="0" applyFont="1" applyFill="1" applyBorder="1" applyAlignment="1">
      <alignment horizontal="center" vertical="center" wrapText="1"/>
    </xf>
    <xf numFmtId="4" fontId="8" fillId="0" borderId="2" xfId="0" applyNumberFormat="1" applyFont="1" applyFill="1" applyBorder="1" applyAlignment="1">
      <alignment vertical="center"/>
    </xf>
    <xf numFmtId="0" fontId="8" fillId="0" borderId="1" xfId="3" applyNumberFormat="1" applyFont="1" applyFill="1" applyProtection="1">
      <alignment vertical="top" wrapText="1"/>
    </xf>
    <xf numFmtId="0" fontId="8" fillId="0" borderId="0" xfId="0" applyFont="1" applyFill="1" applyAlignment="1">
      <alignment vertical="top" wrapText="1"/>
    </xf>
    <xf numFmtId="4" fontId="4" fillId="0" borderId="2" xfId="0" applyNumberFormat="1" applyFont="1" applyFill="1" applyBorder="1" applyAlignment="1" applyProtection="1">
      <alignment vertical="center"/>
      <protection locked="0"/>
    </xf>
    <xf numFmtId="4" fontId="8" fillId="0" borderId="2" xfId="0" applyNumberFormat="1" applyFont="1" applyFill="1" applyBorder="1" applyAlignment="1">
      <alignment wrapText="1"/>
    </xf>
    <xf numFmtId="4" fontId="8" fillId="0" borderId="2" xfId="5" applyNumberFormat="1" applyFont="1" applyFill="1" applyBorder="1" applyAlignment="1" applyProtection="1">
      <alignment horizontal="right" vertical="center" shrinkToFit="1"/>
    </xf>
    <xf numFmtId="4" fontId="8" fillId="0" borderId="2" xfId="0" applyNumberFormat="1" applyFont="1" applyFill="1" applyBorder="1" applyAlignment="1">
      <alignment horizontal="right" vertical="center"/>
    </xf>
    <xf numFmtId="4" fontId="3"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1" fillId="0" borderId="4" xfId="0" applyNumberFormat="1" applyFont="1" applyFill="1" applyBorder="1" applyAlignment="1">
      <alignment horizontal="right" vertical="center" wrapText="1"/>
    </xf>
    <xf numFmtId="4" fontId="1" fillId="0" borderId="5" xfId="0" applyNumberFormat="1" applyFont="1" applyFill="1" applyBorder="1" applyAlignment="1">
      <alignment horizontal="right" vertical="center" wrapText="1"/>
    </xf>
    <xf numFmtId="4" fontId="1" fillId="0" borderId="7"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0" fontId="4" fillId="3" borderId="2" xfId="3" applyNumberFormat="1" applyFont="1" applyFill="1" applyBorder="1" applyProtection="1">
      <alignment vertical="top" wrapText="1"/>
    </xf>
    <xf numFmtId="49" fontId="4" fillId="3" borderId="2" xfId="5" applyNumberFormat="1" applyFont="1" applyFill="1" applyBorder="1" applyAlignment="1" applyProtection="1">
      <alignment horizontal="center" vertical="center" shrinkToFit="1"/>
    </xf>
    <xf numFmtId="4" fontId="4" fillId="3" borderId="2" xfId="7" applyNumberFormat="1" applyFont="1" applyFill="1" applyBorder="1" applyAlignment="1" applyProtection="1">
      <alignment horizontal="right" vertical="center" shrinkToFit="1"/>
    </xf>
    <xf numFmtId="49" fontId="7" fillId="3" borderId="2" xfId="5" applyNumberFormat="1" applyFont="1" applyFill="1" applyBorder="1" applyAlignment="1" applyProtection="1">
      <alignment horizontal="center" vertical="center" shrinkToFit="1"/>
    </xf>
    <xf numFmtId="0" fontId="8" fillId="3" borderId="2" xfId="3" applyNumberFormat="1" applyFont="1" applyFill="1" applyBorder="1" applyProtection="1">
      <alignment vertical="top" wrapText="1"/>
    </xf>
    <xf numFmtId="49" fontId="8" fillId="3" borderId="2" xfId="5" applyNumberFormat="1" applyFont="1" applyFill="1" applyBorder="1" applyAlignment="1" applyProtection="1">
      <alignment horizontal="center" vertical="center" shrinkToFit="1"/>
    </xf>
    <xf numFmtId="4" fontId="8" fillId="3" borderId="2" xfId="7" applyNumberFormat="1" applyFont="1" applyFill="1" applyBorder="1" applyAlignment="1" applyProtection="1">
      <alignment horizontal="right" vertical="center" shrinkToFit="1"/>
    </xf>
    <xf numFmtId="0" fontId="8" fillId="3" borderId="2" xfId="2" applyNumberFormat="1" applyFont="1" applyFill="1" applyBorder="1" applyAlignment="1" applyProtection="1">
      <alignment vertical="center" wrapText="1"/>
    </xf>
    <xf numFmtId="0" fontId="8" fillId="0" borderId="2" xfId="3" applyNumberFormat="1" applyFont="1" applyFill="1" applyBorder="1" applyAlignment="1" applyProtection="1">
      <alignment horizontal="left" vertical="center" wrapText="1"/>
    </xf>
    <xf numFmtId="0" fontId="8" fillId="3" borderId="2" xfId="0" applyFont="1" applyFill="1" applyBorder="1" applyAlignment="1">
      <alignment horizontal="left" vertical="top" wrapText="1"/>
    </xf>
    <xf numFmtId="4" fontId="8" fillId="0" borderId="2" xfId="8" applyNumberFormat="1" applyFont="1" applyFill="1" applyBorder="1"/>
    <xf numFmtId="0" fontId="14" fillId="0" borderId="8" xfId="9" applyNumberFormat="1" applyFont="1" applyAlignment="1" applyProtection="1">
      <alignment vertical="top" wrapText="1"/>
    </xf>
    <xf numFmtId="4" fontId="8" fillId="3" borderId="2" xfId="8" applyNumberFormat="1" applyFont="1" applyFill="1" applyBorder="1"/>
    <xf numFmtId="4" fontId="8" fillId="3" borderId="2" xfId="0" applyNumberFormat="1" applyFont="1" applyFill="1" applyBorder="1" applyAlignment="1">
      <alignment vertical="center"/>
    </xf>
    <xf numFmtId="4" fontId="1" fillId="0" borderId="3" xfId="6" applyNumberFormat="1" applyFont="1" applyFill="1" applyBorder="1" applyAlignment="1" applyProtection="1">
      <alignment horizontal="right" vertical="center" shrinkToFit="1"/>
      <protection locked="0"/>
    </xf>
    <xf numFmtId="4" fontId="4" fillId="0" borderId="2" xfId="5" applyNumberFormat="1" applyFont="1" applyFill="1" applyBorder="1" applyAlignment="1" applyProtection="1">
      <alignment horizontal="right" vertical="center" shrinkToFit="1"/>
    </xf>
    <xf numFmtId="0" fontId="4" fillId="0" borderId="2" xfId="3" applyNumberFormat="1" applyFont="1" applyFill="1" applyBorder="1" applyAlignment="1" applyProtection="1">
      <alignment horizontal="left" vertical="center" wrapText="1"/>
    </xf>
    <xf numFmtId="4" fontId="8" fillId="0" borderId="0" xfId="7" applyNumberFormat="1" applyFont="1" applyFill="1" applyBorder="1" applyAlignment="1" applyProtection="1">
      <alignment horizontal="right" vertical="center" shrinkToFit="1"/>
    </xf>
    <xf numFmtId="3" fontId="1" fillId="0" borderId="2" xfId="10" applyNumberFormat="1" applyFont="1" applyFill="1" applyBorder="1" applyAlignment="1">
      <alignment horizontal="center" vertical="center" shrinkToFit="1"/>
    </xf>
    <xf numFmtId="4" fontId="8" fillId="0" borderId="0" xfId="0" applyNumberFormat="1" applyFont="1" applyFill="1" applyBorder="1" applyAlignment="1">
      <alignment vertical="center"/>
    </xf>
    <xf numFmtId="0" fontId="4" fillId="0" borderId="1" xfId="3" applyNumberFormat="1" applyFont="1" applyFill="1" applyProtection="1">
      <alignment vertical="top" wrapText="1"/>
    </xf>
    <xf numFmtId="49" fontId="4" fillId="0" borderId="1" xfId="5" applyNumberFormat="1" applyFont="1" applyFill="1" applyProtection="1">
      <alignment horizontal="center" vertical="top" shrinkToFit="1"/>
    </xf>
    <xf numFmtId="49" fontId="7" fillId="0" borderId="1" xfId="5" applyNumberFormat="1" applyFont="1" applyFill="1" applyProtection="1">
      <alignment horizontal="center" vertical="top" shrinkToFit="1"/>
    </xf>
    <xf numFmtId="49" fontId="8" fillId="0" borderId="1" xfId="5" applyNumberFormat="1" applyFont="1" applyFill="1" applyProtection="1">
      <alignment horizontal="center" vertical="top" shrinkToFit="1"/>
    </xf>
    <xf numFmtId="0" fontId="14" fillId="0" borderId="8" xfId="9" applyNumberFormat="1" applyFont="1" applyProtection="1">
      <alignment vertical="top" wrapText="1"/>
    </xf>
    <xf numFmtId="0" fontId="14" fillId="0" borderId="8"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14" fillId="0" borderId="8" xfId="0" applyFont="1" applyFill="1" applyBorder="1" applyAlignment="1">
      <alignment vertical="top" wrapText="1"/>
    </xf>
    <xf numFmtId="49" fontId="16" fillId="0" borderId="2" xfId="5" applyNumberFormat="1" applyFont="1" applyFill="1" applyBorder="1" applyAlignment="1" applyProtection="1">
      <alignment horizontal="center" vertical="center" shrinkToFit="1"/>
    </xf>
    <xf numFmtId="0" fontId="1" fillId="0" borderId="1" xfId="3" applyNumberFormat="1" applyFont="1" applyProtection="1">
      <alignment vertical="top" wrapText="1"/>
    </xf>
    <xf numFmtId="49" fontId="1" fillId="0" borderId="1" xfId="5" applyNumberFormat="1" applyFont="1" applyAlignment="1" applyProtection="1">
      <alignment horizontal="center" vertical="center" shrinkToFit="1"/>
    </xf>
    <xf numFmtId="0" fontId="17" fillId="0" borderId="2" xfId="3" applyNumberFormat="1" applyFont="1" applyFill="1" applyBorder="1" applyProtection="1">
      <alignment vertical="top" wrapText="1"/>
    </xf>
    <xf numFmtId="0" fontId="17" fillId="3" borderId="2" xfId="3" applyNumberFormat="1" applyFont="1" applyFill="1" applyBorder="1" applyProtection="1">
      <alignment vertical="top" wrapText="1"/>
    </xf>
    <xf numFmtId="4" fontId="8" fillId="0" borderId="2" xfId="0" applyNumberFormat="1" applyFont="1" applyFill="1" applyBorder="1" applyAlignment="1">
      <alignment vertical="center" wrapText="1"/>
    </xf>
    <xf numFmtId="4" fontId="3" fillId="0" borderId="7" xfId="0" applyNumberFormat="1" applyFont="1" applyFill="1" applyBorder="1" applyAlignment="1">
      <alignment horizontal="right" vertical="center" wrapText="1"/>
    </xf>
    <xf numFmtId="4" fontId="4" fillId="0" borderId="2" xfId="0" applyNumberFormat="1" applyFont="1" applyFill="1" applyBorder="1" applyAlignment="1">
      <alignment vertical="center" wrapText="1"/>
    </xf>
    <xf numFmtId="4" fontId="8" fillId="0" borderId="2" xfId="8" applyNumberFormat="1" applyFont="1" applyFill="1" applyBorder="1" applyAlignment="1">
      <alignment vertical="center"/>
    </xf>
    <xf numFmtId="0" fontId="14" fillId="0" borderId="2" xfId="9" applyNumberFormat="1" applyFont="1" applyBorder="1" applyAlignment="1" applyProtection="1">
      <alignment vertical="top" wrapText="1"/>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1" fillId="0" borderId="6" xfId="0" applyFont="1" applyFill="1" applyBorder="1" applyAlignment="1">
      <alignment horizontal="right" vertical="top" wrapText="1"/>
    </xf>
    <xf numFmtId="0" fontId="4" fillId="0" borderId="2" xfId="0" applyFont="1" applyFill="1" applyBorder="1" applyAlignment="1" applyProtection="1">
      <alignment horizontal="left" vertical="center"/>
      <protection locked="0"/>
    </xf>
  </cellXfs>
  <cellStyles count="11">
    <cellStyle name="Normal 2" xfId="1"/>
    <cellStyle name="xl32" xfId="9"/>
    <cellStyle name="xl33" xfId="2"/>
    <cellStyle name="xl33_Документ" xfId="3"/>
    <cellStyle name="xl34" xfId="4"/>
    <cellStyle name="xl34_Документ" xfId="5"/>
    <cellStyle name="xl35" xfId="6"/>
    <cellStyle name="xl35_Документ" xfId="7"/>
    <cellStyle name="Обычный" xfId="0" builtinId="0"/>
    <cellStyle name="Обычный_15" xfId="10"/>
    <cellStyle name="Обычный_Документ"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82"/>
  <sheetViews>
    <sheetView tabSelected="1" view="pageBreakPreview" topLeftCell="A467" zoomScale="69" zoomScaleNormal="100" zoomScaleSheetLayoutView="69" workbookViewId="0">
      <selection activeCell="M482" sqref="M482"/>
    </sheetView>
  </sheetViews>
  <sheetFormatPr defaultRowHeight="13.2" x14ac:dyDescent="0.25"/>
  <cols>
    <col min="1" max="1" width="45.77734375" customWidth="1"/>
    <col min="2" max="2" width="8.77734375" customWidth="1"/>
    <col min="3" max="3" width="6.109375" customWidth="1"/>
    <col min="4" max="4" width="6.33203125" customWidth="1"/>
    <col min="5" max="5" width="20" customWidth="1"/>
    <col min="6" max="6" width="9" customWidth="1"/>
    <col min="7" max="7" width="21.33203125" customWidth="1"/>
    <col min="8" max="9" width="22.77734375" customWidth="1"/>
    <col min="10" max="10" width="20.109375" customWidth="1"/>
    <col min="11" max="12" width="22.77734375" customWidth="1"/>
    <col min="13" max="13" width="19.77734375" customWidth="1"/>
    <col min="14" max="15" width="22.77734375" customWidth="1"/>
    <col min="16" max="17" width="18.6640625" style="3" customWidth="1"/>
  </cols>
  <sheetData>
    <row r="1" spans="1:15" x14ac:dyDescent="0.25">
      <c r="A1" t="s">
        <v>0</v>
      </c>
    </row>
    <row r="3" spans="1:15" ht="28.35" customHeight="1" x14ac:dyDescent="0.25">
      <c r="A3" s="79" t="s">
        <v>23</v>
      </c>
      <c r="B3" s="79"/>
      <c r="C3" s="79"/>
      <c r="D3" s="79"/>
      <c r="E3" s="79"/>
      <c r="F3" s="79"/>
      <c r="G3" s="79"/>
      <c r="H3" s="79"/>
      <c r="I3" s="79"/>
      <c r="J3" s="79"/>
      <c r="K3" s="79"/>
      <c r="L3" s="79"/>
      <c r="M3" s="79"/>
      <c r="N3" s="79"/>
      <c r="O3" s="79"/>
    </row>
    <row r="4" spans="1:15" ht="25.95" customHeight="1" x14ac:dyDescent="0.25">
      <c r="A4" s="80" t="s">
        <v>342</v>
      </c>
      <c r="B4" s="80"/>
      <c r="C4" s="80"/>
      <c r="D4" s="80"/>
      <c r="E4" s="80"/>
      <c r="F4" s="80"/>
      <c r="G4" s="80"/>
      <c r="H4" s="80"/>
      <c r="I4" s="80"/>
      <c r="J4" s="80"/>
      <c r="K4" s="80"/>
      <c r="L4" s="80"/>
      <c r="M4" s="80"/>
      <c r="N4" s="80"/>
      <c r="O4" s="80"/>
    </row>
    <row r="5" spans="1:15" ht="15" customHeight="1" x14ac:dyDescent="0.25">
      <c r="A5" s="81" t="s">
        <v>1</v>
      </c>
      <c r="B5" s="81"/>
      <c r="C5" s="81"/>
      <c r="D5" s="81"/>
      <c r="E5" s="81"/>
      <c r="F5" s="81"/>
      <c r="G5" s="81"/>
      <c r="H5" s="81"/>
      <c r="I5" s="81"/>
      <c r="J5" s="81"/>
      <c r="K5" s="81"/>
      <c r="L5" s="81"/>
      <c r="M5" s="81"/>
      <c r="N5" s="81"/>
      <c r="O5" s="81"/>
    </row>
    <row r="6" spans="1:15" ht="73.2" customHeight="1" x14ac:dyDescent="0.25">
      <c r="A6" s="1" t="s">
        <v>2</v>
      </c>
      <c r="B6" s="1" t="s">
        <v>3</v>
      </c>
      <c r="C6" s="1" t="s">
        <v>4</v>
      </c>
      <c r="D6" s="1" t="s">
        <v>5</v>
      </c>
      <c r="E6" s="1" t="s">
        <v>6</v>
      </c>
      <c r="F6" s="1" t="s">
        <v>7</v>
      </c>
      <c r="G6" s="1" t="s">
        <v>343</v>
      </c>
      <c r="H6" s="1" t="s">
        <v>219</v>
      </c>
      <c r="I6" s="1" t="s">
        <v>220</v>
      </c>
      <c r="J6" s="1" t="s">
        <v>344</v>
      </c>
      <c r="K6" s="1" t="s">
        <v>222</v>
      </c>
      <c r="L6" s="1" t="s">
        <v>223</v>
      </c>
      <c r="M6" s="1" t="s">
        <v>345</v>
      </c>
      <c r="N6" s="1" t="s">
        <v>346</v>
      </c>
      <c r="O6" s="1" t="s">
        <v>347</v>
      </c>
    </row>
    <row r="7" spans="1:15" ht="14.4" customHeight="1" x14ac:dyDescent="0.25">
      <c r="A7" s="1" t="s">
        <v>8</v>
      </c>
      <c r="B7" s="1" t="s">
        <v>9</v>
      </c>
      <c r="C7" s="1" t="s">
        <v>10</v>
      </c>
      <c r="D7" s="1" t="s">
        <v>11</v>
      </c>
      <c r="E7" s="1" t="s">
        <v>12</v>
      </c>
      <c r="F7" s="1" t="s">
        <v>13</v>
      </c>
      <c r="G7" s="1" t="s">
        <v>14</v>
      </c>
      <c r="H7" s="1" t="s">
        <v>15</v>
      </c>
      <c r="I7" s="1" t="s">
        <v>16</v>
      </c>
      <c r="J7" s="1" t="s">
        <v>17</v>
      </c>
      <c r="K7" s="1" t="s">
        <v>18</v>
      </c>
      <c r="L7" s="1" t="s">
        <v>19</v>
      </c>
      <c r="M7" s="1" t="s">
        <v>20</v>
      </c>
      <c r="N7" s="1" t="s">
        <v>21</v>
      </c>
      <c r="O7" s="1" t="s">
        <v>22</v>
      </c>
    </row>
    <row r="8" spans="1:15" ht="14.4" customHeight="1" x14ac:dyDescent="0.25">
      <c r="A8" s="41" t="s">
        <v>24</v>
      </c>
      <c r="B8" s="42" t="s">
        <v>25</v>
      </c>
      <c r="C8" s="42"/>
      <c r="D8" s="42"/>
      <c r="E8" s="42"/>
      <c r="F8" s="42"/>
      <c r="G8" s="43">
        <f>G9+G75+G80+G102+G141+G204+G243+G266+G171+G166</f>
        <v>153210958.02000001</v>
      </c>
      <c r="H8" s="43">
        <f>H9+H75+H80+H102+H141+H204+H243+H266+H171</f>
        <v>6969276.6900000004</v>
      </c>
      <c r="I8" s="6">
        <f>G8+H8</f>
        <v>160180234.71000001</v>
      </c>
      <c r="J8" s="43">
        <f>J9+J75+J80+J102+J141+J204+J243+J266+J171+J166</f>
        <v>135092219.43000001</v>
      </c>
      <c r="K8" s="6">
        <f>K9+K63+K68+K88+K131+K202+K235+K278+K171</f>
        <v>0</v>
      </c>
      <c r="L8" s="34">
        <f>J8+K8</f>
        <v>135092219.43000001</v>
      </c>
      <c r="M8" s="43">
        <f>M9+M75+M80+M102+M141+M204+M243+M266+M171+M166</f>
        <v>146457507.65000001</v>
      </c>
      <c r="N8" s="6">
        <f>N9+N63+N68+N88+N131+N202+N235+N278+N171</f>
        <v>0</v>
      </c>
      <c r="O8" s="34">
        <f>M8+N8</f>
        <v>146457507.65000001</v>
      </c>
    </row>
    <row r="9" spans="1:15" ht="37.200000000000003" customHeight="1" x14ac:dyDescent="0.25">
      <c r="A9" s="4" t="s">
        <v>26</v>
      </c>
      <c r="B9" s="7" t="s">
        <v>25</v>
      </c>
      <c r="C9" s="7" t="s">
        <v>27</v>
      </c>
      <c r="D9" s="5"/>
      <c r="E9" s="5"/>
      <c r="F9" s="5"/>
      <c r="G9" s="6">
        <f>G10+G58+G62</f>
        <v>35111022</v>
      </c>
      <c r="H9" s="6">
        <f>H10+H58+H62</f>
        <v>-4869.3499999999985</v>
      </c>
      <c r="I9" s="6">
        <f t="shared" ref="I9:I79" si="0">G9+H9</f>
        <v>35106152.649999999</v>
      </c>
      <c r="J9" s="6">
        <f>J10+J58+J62</f>
        <v>35048078</v>
      </c>
      <c r="K9" s="6">
        <f>K10+K27+K31</f>
        <v>0</v>
      </c>
      <c r="L9" s="34">
        <f t="shared" ref="L9:L79" si="1">J9+K9</f>
        <v>35048078</v>
      </c>
      <c r="M9" s="6">
        <f>M10+M58+M62</f>
        <v>35164141</v>
      </c>
      <c r="N9" s="6">
        <f>N10+N27+N31</f>
        <v>0</v>
      </c>
      <c r="O9" s="34">
        <f t="shared" ref="O9:O79" si="2">M9+N9</f>
        <v>35164141</v>
      </c>
    </row>
    <row r="10" spans="1:15" ht="67.2" customHeight="1" x14ac:dyDescent="0.25">
      <c r="A10" s="8" t="s">
        <v>28</v>
      </c>
      <c r="B10" s="9" t="s">
        <v>25</v>
      </c>
      <c r="C10" s="9" t="s">
        <v>27</v>
      </c>
      <c r="D10" s="9" t="s">
        <v>29</v>
      </c>
      <c r="E10" s="9"/>
      <c r="F10" s="9"/>
      <c r="G10" s="10">
        <f>G11+G14+G21+G24+G32+G37+G40+G27+G45+G50+G55</f>
        <v>29201539</v>
      </c>
      <c r="H10" s="10">
        <f>H11+H14+H21+H24+H32+H37+H40+H27+H45+H50</f>
        <v>32963.270000000004</v>
      </c>
      <c r="I10" s="10">
        <f t="shared" si="0"/>
        <v>29234502.27</v>
      </c>
      <c r="J10" s="10">
        <f>J11+J14+J21+J24+J32+J37+J40+J27+J45+J50</f>
        <v>29026039</v>
      </c>
      <c r="K10" s="10">
        <f>K11+K14+K21+K24</f>
        <v>0</v>
      </c>
      <c r="L10" s="2">
        <f t="shared" si="1"/>
        <v>29026039</v>
      </c>
      <c r="M10" s="10">
        <f>M11+M14+M21+M24+M32+M37+M40+M27+M45+M50</f>
        <v>29026039</v>
      </c>
      <c r="N10" s="10">
        <f>N11+N14+N21+N24</f>
        <v>0</v>
      </c>
      <c r="O10" s="2">
        <f t="shared" si="2"/>
        <v>29026039</v>
      </c>
    </row>
    <row r="11" spans="1:15" ht="66" customHeight="1" x14ac:dyDescent="0.25">
      <c r="A11" s="8" t="s">
        <v>30</v>
      </c>
      <c r="B11" s="9" t="s">
        <v>25</v>
      </c>
      <c r="C11" s="9" t="s">
        <v>27</v>
      </c>
      <c r="D11" s="9" t="s">
        <v>29</v>
      </c>
      <c r="E11" s="9" t="s">
        <v>224</v>
      </c>
      <c r="F11" s="9"/>
      <c r="G11" s="10">
        <f t="shared" ref="G11:G12" si="3">G12</f>
        <v>1424390</v>
      </c>
      <c r="H11" s="10">
        <f>H12</f>
        <v>0</v>
      </c>
      <c r="I11" s="10">
        <f t="shared" si="0"/>
        <v>1424390</v>
      </c>
      <c r="J11" s="10">
        <f t="shared" ref="J11:J12" si="4">J12</f>
        <v>1424390</v>
      </c>
      <c r="K11" s="10">
        <f>K12</f>
        <v>0</v>
      </c>
      <c r="L11" s="2">
        <f t="shared" si="1"/>
        <v>1424390</v>
      </c>
      <c r="M11" s="10">
        <f t="shared" ref="M11:M12" si="5">M12</f>
        <v>1424390</v>
      </c>
      <c r="N11" s="10">
        <f>N12</f>
        <v>0</v>
      </c>
      <c r="O11" s="2">
        <f t="shared" si="2"/>
        <v>1424390</v>
      </c>
    </row>
    <row r="12" spans="1:15" ht="82.2" customHeight="1" x14ac:dyDescent="0.25">
      <c r="A12" s="8" t="s">
        <v>31</v>
      </c>
      <c r="B12" s="9" t="s">
        <v>25</v>
      </c>
      <c r="C12" s="9" t="s">
        <v>27</v>
      </c>
      <c r="D12" s="9" t="s">
        <v>29</v>
      </c>
      <c r="E12" s="9" t="s">
        <v>224</v>
      </c>
      <c r="F12" s="9" t="s">
        <v>32</v>
      </c>
      <c r="G12" s="10">
        <f t="shared" si="3"/>
        <v>1424390</v>
      </c>
      <c r="H12" s="10">
        <f>H13</f>
        <v>0</v>
      </c>
      <c r="I12" s="10">
        <f t="shared" si="0"/>
        <v>1424390</v>
      </c>
      <c r="J12" s="10">
        <f t="shared" si="4"/>
        <v>1424390</v>
      </c>
      <c r="K12" s="10">
        <f>K13</f>
        <v>0</v>
      </c>
      <c r="L12" s="2">
        <f t="shared" si="1"/>
        <v>1424390</v>
      </c>
      <c r="M12" s="10">
        <f t="shared" si="5"/>
        <v>1424390</v>
      </c>
      <c r="N12" s="10">
        <f>N13</f>
        <v>0</v>
      </c>
      <c r="O12" s="2">
        <f t="shared" si="2"/>
        <v>1424390</v>
      </c>
    </row>
    <row r="13" spans="1:15" ht="39" customHeight="1" x14ac:dyDescent="0.25">
      <c r="A13" s="8" t="s">
        <v>33</v>
      </c>
      <c r="B13" s="9" t="s">
        <v>25</v>
      </c>
      <c r="C13" s="9" t="s">
        <v>27</v>
      </c>
      <c r="D13" s="9" t="s">
        <v>29</v>
      </c>
      <c r="E13" s="9" t="s">
        <v>224</v>
      </c>
      <c r="F13" s="9" t="s">
        <v>34</v>
      </c>
      <c r="G13" s="10">
        <v>1424390</v>
      </c>
      <c r="H13" s="32">
        <v>0</v>
      </c>
      <c r="I13" s="10">
        <f t="shared" si="0"/>
        <v>1424390</v>
      </c>
      <c r="J13" s="10">
        <v>1424390</v>
      </c>
      <c r="K13" s="2">
        <v>0</v>
      </c>
      <c r="L13" s="2">
        <f t="shared" si="1"/>
        <v>1424390</v>
      </c>
      <c r="M13" s="10">
        <v>1424390</v>
      </c>
      <c r="N13" s="2">
        <v>0</v>
      </c>
      <c r="O13" s="2">
        <f t="shared" si="2"/>
        <v>1424390</v>
      </c>
    </row>
    <row r="14" spans="1:15" ht="52.2" customHeight="1" x14ac:dyDescent="0.25">
      <c r="A14" s="8" t="s">
        <v>35</v>
      </c>
      <c r="B14" s="9" t="s">
        <v>25</v>
      </c>
      <c r="C14" s="9" t="s">
        <v>27</v>
      </c>
      <c r="D14" s="9" t="s">
        <v>29</v>
      </c>
      <c r="E14" s="9" t="s">
        <v>225</v>
      </c>
      <c r="F14" s="9"/>
      <c r="G14" s="10">
        <f>G15+G17+G19</f>
        <v>25017645</v>
      </c>
      <c r="H14" s="10">
        <f>H15+H17+H19</f>
        <v>32963.270000000004</v>
      </c>
      <c r="I14" s="10">
        <f t="shared" si="0"/>
        <v>25050608.27</v>
      </c>
      <c r="J14" s="10">
        <f>J15+J17+J19</f>
        <v>25017645</v>
      </c>
      <c r="K14" s="10">
        <f>K15+K17+K19</f>
        <v>0</v>
      </c>
      <c r="L14" s="2">
        <f t="shared" si="1"/>
        <v>25017645</v>
      </c>
      <c r="M14" s="10">
        <f>M15+M17+M19</f>
        <v>25017645</v>
      </c>
      <c r="N14" s="10">
        <f>N15+N17+N19</f>
        <v>0</v>
      </c>
      <c r="O14" s="2">
        <f t="shared" si="2"/>
        <v>25017645</v>
      </c>
    </row>
    <row r="15" spans="1:15" ht="97.8" customHeight="1" x14ac:dyDescent="0.25">
      <c r="A15" s="8" t="s">
        <v>31</v>
      </c>
      <c r="B15" s="9" t="s">
        <v>25</v>
      </c>
      <c r="C15" s="9" t="s">
        <v>27</v>
      </c>
      <c r="D15" s="9" t="s">
        <v>29</v>
      </c>
      <c r="E15" s="9" t="s">
        <v>225</v>
      </c>
      <c r="F15" s="9" t="s">
        <v>32</v>
      </c>
      <c r="G15" s="10">
        <f>G16</f>
        <v>19245700</v>
      </c>
      <c r="H15" s="10">
        <f>H16</f>
        <v>0</v>
      </c>
      <c r="I15" s="10">
        <f t="shared" si="0"/>
        <v>19245700</v>
      </c>
      <c r="J15" s="10">
        <f>J16</f>
        <v>19245700</v>
      </c>
      <c r="K15" s="10">
        <f>K16</f>
        <v>0</v>
      </c>
      <c r="L15" s="2">
        <f t="shared" si="1"/>
        <v>19245700</v>
      </c>
      <c r="M15" s="10">
        <f>M16</f>
        <v>19245700</v>
      </c>
      <c r="N15" s="10">
        <f>N16</f>
        <v>0</v>
      </c>
      <c r="O15" s="2">
        <f t="shared" si="2"/>
        <v>19245700</v>
      </c>
    </row>
    <row r="16" spans="1:15" ht="37.200000000000003" customHeight="1" x14ac:dyDescent="0.25">
      <c r="A16" s="8" t="s">
        <v>36</v>
      </c>
      <c r="B16" s="9" t="s">
        <v>25</v>
      </c>
      <c r="C16" s="9" t="s">
        <v>27</v>
      </c>
      <c r="D16" s="9" t="s">
        <v>29</v>
      </c>
      <c r="E16" s="9" t="s">
        <v>225</v>
      </c>
      <c r="F16" s="9" t="s">
        <v>34</v>
      </c>
      <c r="G16" s="10">
        <v>19245700</v>
      </c>
      <c r="H16" s="32">
        <v>0</v>
      </c>
      <c r="I16" s="10">
        <f t="shared" si="0"/>
        <v>19245700</v>
      </c>
      <c r="J16" s="10">
        <v>19245700</v>
      </c>
      <c r="K16" s="2">
        <v>0</v>
      </c>
      <c r="L16" s="2">
        <f t="shared" si="1"/>
        <v>19245700</v>
      </c>
      <c r="M16" s="10">
        <v>19245700</v>
      </c>
      <c r="N16" s="2">
        <v>0</v>
      </c>
      <c r="O16" s="2">
        <f t="shared" si="2"/>
        <v>19245700</v>
      </c>
    </row>
    <row r="17" spans="1:15" ht="34.799999999999997" customHeight="1" x14ac:dyDescent="0.25">
      <c r="A17" s="8" t="s">
        <v>37</v>
      </c>
      <c r="B17" s="9" t="s">
        <v>25</v>
      </c>
      <c r="C17" s="9" t="s">
        <v>27</v>
      </c>
      <c r="D17" s="9" t="s">
        <v>29</v>
      </c>
      <c r="E17" s="9" t="s">
        <v>225</v>
      </c>
      <c r="F17" s="9" t="s">
        <v>38</v>
      </c>
      <c r="G17" s="10">
        <f>G18</f>
        <v>5578445</v>
      </c>
      <c r="H17" s="10">
        <f>H18</f>
        <v>9214.27</v>
      </c>
      <c r="I17" s="10">
        <f t="shared" si="0"/>
        <v>5587659.2699999996</v>
      </c>
      <c r="J17" s="10">
        <f>J18</f>
        <v>5578445</v>
      </c>
      <c r="K17" s="10">
        <f>K18</f>
        <v>0</v>
      </c>
      <c r="L17" s="2">
        <f t="shared" si="1"/>
        <v>5578445</v>
      </c>
      <c r="M17" s="10">
        <f>M18</f>
        <v>5578445</v>
      </c>
      <c r="N17" s="10">
        <f>N18</f>
        <v>0</v>
      </c>
      <c r="O17" s="2">
        <f t="shared" si="2"/>
        <v>5578445</v>
      </c>
    </row>
    <row r="18" spans="1:15" ht="34.799999999999997" customHeight="1" x14ac:dyDescent="0.25">
      <c r="A18" s="8" t="s">
        <v>39</v>
      </c>
      <c r="B18" s="9" t="s">
        <v>25</v>
      </c>
      <c r="C18" s="9" t="s">
        <v>27</v>
      </c>
      <c r="D18" s="9" t="s">
        <v>29</v>
      </c>
      <c r="E18" s="9" t="s">
        <v>225</v>
      </c>
      <c r="F18" s="9" t="s">
        <v>40</v>
      </c>
      <c r="G18" s="10">
        <v>5578445</v>
      </c>
      <c r="H18" s="32">
        <v>9214.27</v>
      </c>
      <c r="I18" s="10">
        <f t="shared" si="0"/>
        <v>5587659.2699999996</v>
      </c>
      <c r="J18" s="10">
        <v>5578445</v>
      </c>
      <c r="K18" s="2">
        <v>0</v>
      </c>
      <c r="L18" s="2">
        <f t="shared" si="1"/>
        <v>5578445</v>
      </c>
      <c r="M18" s="10">
        <v>5578445</v>
      </c>
      <c r="N18" s="2">
        <v>0</v>
      </c>
      <c r="O18" s="2">
        <f t="shared" si="2"/>
        <v>5578445</v>
      </c>
    </row>
    <row r="19" spans="1:15" ht="19.2" customHeight="1" x14ac:dyDescent="0.25">
      <c r="A19" s="8" t="s">
        <v>41</v>
      </c>
      <c r="B19" s="9" t="s">
        <v>25</v>
      </c>
      <c r="C19" s="9" t="s">
        <v>27</v>
      </c>
      <c r="D19" s="9" t="s">
        <v>29</v>
      </c>
      <c r="E19" s="9" t="s">
        <v>225</v>
      </c>
      <c r="F19" s="9" t="s">
        <v>42</v>
      </c>
      <c r="G19" s="10">
        <f>G20</f>
        <v>193500</v>
      </c>
      <c r="H19" s="10">
        <f>H20</f>
        <v>23749</v>
      </c>
      <c r="I19" s="10">
        <f t="shared" si="0"/>
        <v>217249</v>
      </c>
      <c r="J19" s="10">
        <f>J20</f>
        <v>193500</v>
      </c>
      <c r="K19" s="10">
        <f>K20</f>
        <v>0</v>
      </c>
      <c r="L19" s="2">
        <f t="shared" si="1"/>
        <v>193500</v>
      </c>
      <c r="M19" s="10">
        <f>M20</f>
        <v>193500</v>
      </c>
      <c r="N19" s="10">
        <f>N20</f>
        <v>0</v>
      </c>
      <c r="O19" s="2">
        <f t="shared" si="2"/>
        <v>193500</v>
      </c>
    </row>
    <row r="20" spans="1:15" ht="17.399999999999999" customHeight="1" x14ac:dyDescent="0.25">
      <c r="A20" s="8" t="s">
        <v>43</v>
      </c>
      <c r="B20" s="9" t="s">
        <v>25</v>
      </c>
      <c r="C20" s="9" t="s">
        <v>27</v>
      </c>
      <c r="D20" s="9" t="s">
        <v>29</v>
      </c>
      <c r="E20" s="9" t="s">
        <v>225</v>
      </c>
      <c r="F20" s="9" t="s">
        <v>44</v>
      </c>
      <c r="G20" s="10">
        <v>193500</v>
      </c>
      <c r="H20" s="32">
        <v>23749</v>
      </c>
      <c r="I20" s="10">
        <f t="shared" si="0"/>
        <v>217249</v>
      </c>
      <c r="J20" s="10">
        <v>193500</v>
      </c>
      <c r="K20" s="2">
        <v>0</v>
      </c>
      <c r="L20" s="2">
        <f t="shared" si="1"/>
        <v>193500</v>
      </c>
      <c r="M20" s="10">
        <v>193500</v>
      </c>
      <c r="N20" s="2">
        <v>0</v>
      </c>
      <c r="O20" s="2">
        <f t="shared" si="2"/>
        <v>193500</v>
      </c>
    </row>
    <row r="21" spans="1:15" ht="81" customHeight="1" x14ac:dyDescent="0.25">
      <c r="A21" s="8" t="s">
        <v>45</v>
      </c>
      <c r="B21" s="9" t="s">
        <v>25</v>
      </c>
      <c r="C21" s="9" t="s">
        <v>27</v>
      </c>
      <c r="D21" s="9" t="s">
        <v>29</v>
      </c>
      <c r="E21" s="9" t="s">
        <v>226</v>
      </c>
      <c r="F21" s="9"/>
      <c r="G21" s="10">
        <f t="shared" ref="G21:G22" si="6">G22</f>
        <v>32000</v>
      </c>
      <c r="H21" s="10">
        <f>H22</f>
        <v>0</v>
      </c>
      <c r="I21" s="10">
        <f t="shared" si="0"/>
        <v>32000</v>
      </c>
      <c r="J21" s="10">
        <f t="shared" ref="J21:J22" si="7">J22</f>
        <v>0</v>
      </c>
      <c r="K21" s="10">
        <f>K22</f>
        <v>0</v>
      </c>
      <c r="L21" s="2">
        <f t="shared" si="1"/>
        <v>0</v>
      </c>
      <c r="M21" s="10">
        <f t="shared" ref="M21:M22" si="8">M22</f>
        <v>0</v>
      </c>
      <c r="N21" s="10">
        <f>N22</f>
        <v>0</v>
      </c>
      <c r="O21" s="2">
        <f t="shared" si="2"/>
        <v>0</v>
      </c>
    </row>
    <row r="22" spans="1:15" ht="34.799999999999997" customHeight="1" x14ac:dyDescent="0.25">
      <c r="A22" s="8" t="s">
        <v>37</v>
      </c>
      <c r="B22" s="9" t="s">
        <v>25</v>
      </c>
      <c r="C22" s="9" t="s">
        <v>27</v>
      </c>
      <c r="D22" s="9" t="s">
        <v>29</v>
      </c>
      <c r="E22" s="9" t="s">
        <v>226</v>
      </c>
      <c r="F22" s="9" t="s">
        <v>38</v>
      </c>
      <c r="G22" s="10">
        <f t="shared" si="6"/>
        <v>32000</v>
      </c>
      <c r="H22" s="10">
        <f>H23</f>
        <v>0</v>
      </c>
      <c r="I22" s="10">
        <f t="shared" si="0"/>
        <v>32000</v>
      </c>
      <c r="J22" s="10">
        <f t="shared" si="7"/>
        <v>0</v>
      </c>
      <c r="K22" s="10">
        <f>K23</f>
        <v>0</v>
      </c>
      <c r="L22" s="2">
        <f t="shared" si="1"/>
        <v>0</v>
      </c>
      <c r="M22" s="10">
        <f t="shared" si="8"/>
        <v>0</v>
      </c>
      <c r="N22" s="10">
        <f>N23</f>
        <v>0</v>
      </c>
      <c r="O22" s="2">
        <f t="shared" si="2"/>
        <v>0</v>
      </c>
    </row>
    <row r="23" spans="1:15" ht="52.8" customHeight="1" x14ac:dyDescent="0.25">
      <c r="A23" s="8" t="s">
        <v>39</v>
      </c>
      <c r="B23" s="9" t="s">
        <v>25</v>
      </c>
      <c r="C23" s="9" t="s">
        <v>27</v>
      </c>
      <c r="D23" s="9" t="s">
        <v>29</v>
      </c>
      <c r="E23" s="9" t="s">
        <v>226</v>
      </c>
      <c r="F23" s="9" t="s">
        <v>40</v>
      </c>
      <c r="G23" s="10">
        <v>32000</v>
      </c>
      <c r="H23" s="32">
        <v>0</v>
      </c>
      <c r="I23" s="10">
        <f t="shared" si="0"/>
        <v>32000</v>
      </c>
      <c r="J23" s="10">
        <v>0</v>
      </c>
      <c r="K23" s="2">
        <v>0</v>
      </c>
      <c r="L23" s="2">
        <f t="shared" si="1"/>
        <v>0</v>
      </c>
      <c r="M23" s="10">
        <v>0</v>
      </c>
      <c r="N23" s="2">
        <v>0</v>
      </c>
      <c r="O23" s="2">
        <f t="shared" si="2"/>
        <v>0</v>
      </c>
    </row>
    <row r="24" spans="1:15" ht="94.8" customHeight="1" x14ac:dyDescent="0.25">
      <c r="A24" s="8" t="s">
        <v>46</v>
      </c>
      <c r="B24" s="9" t="s">
        <v>25</v>
      </c>
      <c r="C24" s="9" t="s">
        <v>27</v>
      </c>
      <c r="D24" s="9" t="s">
        <v>29</v>
      </c>
      <c r="E24" s="9" t="s">
        <v>227</v>
      </c>
      <c r="F24" s="9"/>
      <c r="G24" s="10">
        <f t="shared" ref="G24:G25" si="9">G25</f>
        <v>35000</v>
      </c>
      <c r="H24" s="10">
        <f>H25</f>
        <v>0</v>
      </c>
      <c r="I24" s="10">
        <f t="shared" si="0"/>
        <v>35000</v>
      </c>
      <c r="J24" s="10">
        <f t="shared" ref="J24:J25" si="10">J25</f>
        <v>0</v>
      </c>
      <c r="K24" s="10">
        <f>K25</f>
        <v>0</v>
      </c>
      <c r="L24" s="2">
        <f t="shared" si="1"/>
        <v>0</v>
      </c>
      <c r="M24" s="10">
        <f t="shared" ref="M24:M25" si="11">M25</f>
        <v>0</v>
      </c>
      <c r="N24" s="10">
        <f>N25</f>
        <v>0</v>
      </c>
      <c r="O24" s="2">
        <f t="shared" si="2"/>
        <v>0</v>
      </c>
    </row>
    <row r="25" spans="1:15" ht="34.799999999999997" customHeight="1" x14ac:dyDescent="0.25">
      <c r="A25" s="8" t="s">
        <v>47</v>
      </c>
      <c r="B25" s="9" t="s">
        <v>25</v>
      </c>
      <c r="C25" s="9" t="s">
        <v>27</v>
      </c>
      <c r="D25" s="9" t="s">
        <v>29</v>
      </c>
      <c r="E25" s="9" t="s">
        <v>227</v>
      </c>
      <c r="F25" s="9" t="s">
        <v>38</v>
      </c>
      <c r="G25" s="10">
        <f t="shared" si="9"/>
        <v>35000</v>
      </c>
      <c r="H25" s="10">
        <f>H26</f>
        <v>0</v>
      </c>
      <c r="I25" s="10">
        <f t="shared" si="0"/>
        <v>35000</v>
      </c>
      <c r="J25" s="10">
        <f t="shared" si="10"/>
        <v>0</v>
      </c>
      <c r="K25" s="10">
        <f>K26</f>
        <v>0</v>
      </c>
      <c r="L25" s="2">
        <f t="shared" si="1"/>
        <v>0</v>
      </c>
      <c r="M25" s="10">
        <f t="shared" si="11"/>
        <v>0</v>
      </c>
      <c r="N25" s="10">
        <f>N26</f>
        <v>0</v>
      </c>
      <c r="O25" s="2">
        <f t="shared" si="2"/>
        <v>0</v>
      </c>
    </row>
    <row r="26" spans="1:15" ht="53.4" customHeight="1" x14ac:dyDescent="0.25">
      <c r="A26" s="8" t="s">
        <v>48</v>
      </c>
      <c r="B26" s="9" t="s">
        <v>25</v>
      </c>
      <c r="C26" s="9" t="s">
        <v>27</v>
      </c>
      <c r="D26" s="9" t="s">
        <v>29</v>
      </c>
      <c r="E26" s="9" t="s">
        <v>227</v>
      </c>
      <c r="F26" s="9" t="s">
        <v>40</v>
      </c>
      <c r="G26" s="10">
        <v>35000</v>
      </c>
      <c r="H26" s="32">
        <v>0</v>
      </c>
      <c r="I26" s="10">
        <f t="shared" si="0"/>
        <v>35000</v>
      </c>
      <c r="J26" s="10">
        <v>0</v>
      </c>
      <c r="K26" s="2">
        <v>0</v>
      </c>
      <c r="L26" s="2">
        <f t="shared" si="1"/>
        <v>0</v>
      </c>
      <c r="M26" s="10">
        <v>0</v>
      </c>
      <c r="N26" s="2">
        <v>0</v>
      </c>
      <c r="O26" s="2">
        <f t="shared" si="2"/>
        <v>0</v>
      </c>
    </row>
    <row r="27" spans="1:15" ht="223.2" customHeight="1" x14ac:dyDescent="0.25">
      <c r="A27" s="20" t="s">
        <v>228</v>
      </c>
      <c r="B27" s="9" t="s">
        <v>25</v>
      </c>
      <c r="C27" s="9" t="s">
        <v>27</v>
      </c>
      <c r="D27" s="9" t="s">
        <v>29</v>
      </c>
      <c r="E27" s="21" t="s">
        <v>229</v>
      </c>
      <c r="F27" s="9"/>
      <c r="G27" s="10">
        <f>G28+G30</f>
        <v>561653</v>
      </c>
      <c r="H27" s="10">
        <f t="shared" ref="H27:H29" si="12">H28</f>
        <v>0</v>
      </c>
      <c r="I27" s="10">
        <f t="shared" si="0"/>
        <v>561653</v>
      </c>
      <c r="J27" s="10">
        <f>J28+J30</f>
        <v>561653</v>
      </c>
      <c r="K27" s="10">
        <f t="shared" ref="K27:K29" si="13">K28</f>
        <v>0</v>
      </c>
      <c r="L27" s="2">
        <f t="shared" si="1"/>
        <v>561653</v>
      </c>
      <c r="M27" s="10">
        <f>M28+M30</f>
        <v>561653</v>
      </c>
      <c r="N27" s="10">
        <f t="shared" ref="N27:N29" si="14">N28</f>
        <v>0</v>
      </c>
      <c r="O27" s="2">
        <f t="shared" si="2"/>
        <v>561653</v>
      </c>
    </row>
    <row r="28" spans="1:15" ht="100.8" customHeight="1" x14ac:dyDescent="0.25">
      <c r="A28" s="8" t="s">
        <v>31</v>
      </c>
      <c r="B28" s="9" t="s">
        <v>25</v>
      </c>
      <c r="C28" s="9" t="s">
        <v>27</v>
      </c>
      <c r="D28" s="9" t="s">
        <v>29</v>
      </c>
      <c r="E28" s="21" t="s">
        <v>229</v>
      </c>
      <c r="F28" s="9" t="s">
        <v>32</v>
      </c>
      <c r="G28" s="10">
        <f>G29</f>
        <v>441030</v>
      </c>
      <c r="H28" s="10">
        <f t="shared" si="12"/>
        <v>0</v>
      </c>
      <c r="I28" s="10">
        <f t="shared" si="0"/>
        <v>441030</v>
      </c>
      <c r="J28" s="10">
        <f>J29</f>
        <v>441030</v>
      </c>
      <c r="K28" s="10">
        <f t="shared" si="13"/>
        <v>0</v>
      </c>
      <c r="L28" s="2">
        <f t="shared" si="1"/>
        <v>441030</v>
      </c>
      <c r="M28" s="10">
        <f>M29</f>
        <v>441030</v>
      </c>
      <c r="N28" s="10">
        <f t="shared" si="14"/>
        <v>0</v>
      </c>
      <c r="O28" s="2">
        <f t="shared" si="2"/>
        <v>441030</v>
      </c>
    </row>
    <row r="29" spans="1:15" ht="37.200000000000003" customHeight="1" x14ac:dyDescent="0.25">
      <c r="A29" s="8" t="s">
        <v>33</v>
      </c>
      <c r="B29" s="9" t="s">
        <v>25</v>
      </c>
      <c r="C29" s="9" t="s">
        <v>27</v>
      </c>
      <c r="D29" s="9" t="s">
        <v>29</v>
      </c>
      <c r="E29" s="21" t="s">
        <v>229</v>
      </c>
      <c r="F29" s="9" t="s">
        <v>34</v>
      </c>
      <c r="G29" s="10">
        <v>441030</v>
      </c>
      <c r="H29" s="10">
        <f t="shared" si="12"/>
        <v>0</v>
      </c>
      <c r="I29" s="10">
        <f t="shared" si="0"/>
        <v>441030</v>
      </c>
      <c r="J29" s="10">
        <v>441030</v>
      </c>
      <c r="K29" s="10">
        <f t="shared" si="13"/>
        <v>0</v>
      </c>
      <c r="L29" s="2">
        <f t="shared" si="1"/>
        <v>441030</v>
      </c>
      <c r="M29" s="10">
        <v>441030</v>
      </c>
      <c r="N29" s="10">
        <f t="shared" si="14"/>
        <v>0</v>
      </c>
      <c r="O29" s="2">
        <f t="shared" si="2"/>
        <v>441030</v>
      </c>
    </row>
    <row r="30" spans="1:15" ht="34.799999999999997" customHeight="1" x14ac:dyDescent="0.25">
      <c r="A30" s="8" t="s">
        <v>37</v>
      </c>
      <c r="B30" s="9" t="s">
        <v>25</v>
      </c>
      <c r="C30" s="9" t="s">
        <v>27</v>
      </c>
      <c r="D30" s="9" t="s">
        <v>29</v>
      </c>
      <c r="E30" s="21" t="s">
        <v>229</v>
      </c>
      <c r="F30" s="9" t="s">
        <v>38</v>
      </c>
      <c r="G30" s="10">
        <f>G31</f>
        <v>120623</v>
      </c>
      <c r="H30" s="32">
        <v>0</v>
      </c>
      <c r="I30" s="10">
        <f t="shared" si="0"/>
        <v>120623</v>
      </c>
      <c r="J30" s="10">
        <f>J31</f>
        <v>120623</v>
      </c>
      <c r="K30" s="2">
        <v>0</v>
      </c>
      <c r="L30" s="2">
        <f t="shared" si="1"/>
        <v>120623</v>
      </c>
      <c r="M30" s="10">
        <f>M31</f>
        <v>120623</v>
      </c>
      <c r="N30" s="2">
        <v>0</v>
      </c>
      <c r="O30" s="2">
        <f t="shared" si="2"/>
        <v>120623</v>
      </c>
    </row>
    <row r="31" spans="1:15" ht="55.8" customHeight="1" x14ac:dyDescent="0.25">
      <c r="A31" s="8" t="s">
        <v>39</v>
      </c>
      <c r="B31" s="9" t="s">
        <v>25</v>
      </c>
      <c r="C31" s="9" t="s">
        <v>27</v>
      </c>
      <c r="D31" s="9" t="s">
        <v>29</v>
      </c>
      <c r="E31" s="21" t="s">
        <v>229</v>
      </c>
      <c r="F31" s="9" t="s">
        <v>40</v>
      </c>
      <c r="G31" s="10">
        <v>120623</v>
      </c>
      <c r="H31" s="10">
        <f>H43+H46+H35+H32+H49+H40+H60</f>
        <v>0</v>
      </c>
      <c r="I31" s="10">
        <f t="shared" si="0"/>
        <v>120623</v>
      </c>
      <c r="J31" s="10">
        <v>120623</v>
      </c>
      <c r="K31" s="10">
        <f>K43+K46+K35+K32+K49+K40+K60</f>
        <v>0</v>
      </c>
      <c r="L31" s="2">
        <f t="shared" si="1"/>
        <v>120623</v>
      </c>
      <c r="M31" s="10">
        <v>120623</v>
      </c>
      <c r="N31" s="10">
        <f>N43+N46+N35+N32+N49+N40+N60</f>
        <v>0</v>
      </c>
      <c r="O31" s="2">
        <f t="shared" si="2"/>
        <v>120623</v>
      </c>
    </row>
    <row r="32" spans="1:15" ht="212.4" customHeight="1" x14ac:dyDescent="0.25">
      <c r="A32" s="13" t="s">
        <v>230</v>
      </c>
      <c r="B32" s="9" t="s">
        <v>25</v>
      </c>
      <c r="C32" s="9" t="s">
        <v>27</v>
      </c>
      <c r="D32" s="9" t="s">
        <v>29</v>
      </c>
      <c r="E32" s="9" t="s">
        <v>231</v>
      </c>
      <c r="F32" s="9"/>
      <c r="G32" s="10">
        <f>G33+G35</f>
        <v>561853</v>
      </c>
      <c r="H32" s="10">
        <f>H33</f>
        <v>0</v>
      </c>
      <c r="I32" s="10">
        <f t="shared" si="0"/>
        <v>561853</v>
      </c>
      <c r="J32" s="10">
        <f>J33+J35</f>
        <v>561853</v>
      </c>
      <c r="K32" s="10">
        <f>K33</f>
        <v>0</v>
      </c>
      <c r="L32" s="2">
        <f t="shared" si="1"/>
        <v>561853</v>
      </c>
      <c r="M32" s="10">
        <f>M33+M35</f>
        <v>561853</v>
      </c>
      <c r="N32" s="10">
        <f>N33</f>
        <v>0</v>
      </c>
      <c r="O32" s="2">
        <f t="shared" si="2"/>
        <v>561853</v>
      </c>
    </row>
    <row r="33" spans="1:15" ht="96" customHeight="1" x14ac:dyDescent="0.25">
      <c r="A33" s="8" t="s">
        <v>31</v>
      </c>
      <c r="B33" s="9" t="s">
        <v>25</v>
      </c>
      <c r="C33" s="9" t="s">
        <v>27</v>
      </c>
      <c r="D33" s="9" t="s">
        <v>29</v>
      </c>
      <c r="E33" s="9" t="s">
        <v>231</v>
      </c>
      <c r="F33" s="9" t="s">
        <v>32</v>
      </c>
      <c r="G33" s="10">
        <f>G34</f>
        <v>397000</v>
      </c>
      <c r="H33" s="10">
        <f>H34</f>
        <v>0</v>
      </c>
      <c r="I33" s="10">
        <f t="shared" si="0"/>
        <v>397000</v>
      </c>
      <c r="J33" s="10">
        <f>J34</f>
        <v>397000</v>
      </c>
      <c r="K33" s="10">
        <f>K34</f>
        <v>0</v>
      </c>
      <c r="L33" s="2">
        <f t="shared" si="1"/>
        <v>397000</v>
      </c>
      <c r="M33" s="10">
        <f>M34</f>
        <v>397000</v>
      </c>
      <c r="N33" s="10">
        <f>N34</f>
        <v>0</v>
      </c>
      <c r="O33" s="2">
        <f t="shared" si="2"/>
        <v>397000</v>
      </c>
    </row>
    <row r="34" spans="1:15" ht="41.4" customHeight="1" x14ac:dyDescent="0.25">
      <c r="A34" s="8" t="s">
        <v>33</v>
      </c>
      <c r="B34" s="9" t="s">
        <v>25</v>
      </c>
      <c r="C34" s="9" t="s">
        <v>27</v>
      </c>
      <c r="D34" s="9" t="s">
        <v>29</v>
      </c>
      <c r="E34" s="9" t="s">
        <v>231</v>
      </c>
      <c r="F34" s="9" t="s">
        <v>34</v>
      </c>
      <c r="G34" s="10">
        <v>397000</v>
      </c>
      <c r="H34" s="32">
        <v>0</v>
      </c>
      <c r="I34" s="10">
        <f t="shared" si="0"/>
        <v>397000</v>
      </c>
      <c r="J34" s="10">
        <v>397000</v>
      </c>
      <c r="K34" s="2">
        <v>0</v>
      </c>
      <c r="L34" s="2">
        <f t="shared" si="1"/>
        <v>397000</v>
      </c>
      <c r="M34" s="10">
        <v>397000</v>
      </c>
      <c r="N34" s="2">
        <v>0</v>
      </c>
      <c r="O34" s="2">
        <f t="shared" si="2"/>
        <v>397000</v>
      </c>
    </row>
    <row r="35" spans="1:15" ht="34.799999999999997" customHeight="1" x14ac:dyDescent="0.25">
      <c r="A35" s="8" t="s">
        <v>37</v>
      </c>
      <c r="B35" s="9" t="s">
        <v>25</v>
      </c>
      <c r="C35" s="9" t="s">
        <v>27</v>
      </c>
      <c r="D35" s="9" t="s">
        <v>29</v>
      </c>
      <c r="E35" s="9" t="s">
        <v>231</v>
      </c>
      <c r="F35" s="9" t="s">
        <v>38</v>
      </c>
      <c r="G35" s="10">
        <f>G36</f>
        <v>164853</v>
      </c>
      <c r="H35" s="10">
        <f>H36+H38</f>
        <v>0</v>
      </c>
      <c r="I35" s="10">
        <f t="shared" si="0"/>
        <v>164853</v>
      </c>
      <c r="J35" s="10">
        <f>J36</f>
        <v>164853</v>
      </c>
      <c r="K35" s="10">
        <f>K36+K38</f>
        <v>0</v>
      </c>
      <c r="L35" s="2">
        <f t="shared" si="1"/>
        <v>164853</v>
      </c>
      <c r="M35" s="10">
        <f>M36</f>
        <v>164853</v>
      </c>
      <c r="N35" s="10">
        <f>N36+N38</f>
        <v>0</v>
      </c>
      <c r="O35" s="2">
        <f t="shared" si="2"/>
        <v>164853</v>
      </c>
    </row>
    <row r="36" spans="1:15" ht="48.6" customHeight="1" x14ac:dyDescent="0.25">
      <c r="A36" s="8" t="s">
        <v>39</v>
      </c>
      <c r="B36" s="9" t="s">
        <v>25</v>
      </c>
      <c r="C36" s="9" t="s">
        <v>27</v>
      </c>
      <c r="D36" s="9" t="s">
        <v>29</v>
      </c>
      <c r="E36" s="9" t="s">
        <v>231</v>
      </c>
      <c r="F36" s="9" t="s">
        <v>40</v>
      </c>
      <c r="G36" s="10">
        <v>164853</v>
      </c>
      <c r="H36" s="10">
        <f>H37</f>
        <v>0</v>
      </c>
      <c r="I36" s="10">
        <f t="shared" si="0"/>
        <v>164853</v>
      </c>
      <c r="J36" s="10">
        <v>164853</v>
      </c>
      <c r="K36" s="10">
        <f>K37</f>
        <v>0</v>
      </c>
      <c r="L36" s="2">
        <f t="shared" si="1"/>
        <v>164853</v>
      </c>
      <c r="M36" s="10">
        <v>164853</v>
      </c>
      <c r="N36" s="10">
        <f>N37</f>
        <v>0</v>
      </c>
      <c r="O36" s="2">
        <f t="shared" si="2"/>
        <v>164853</v>
      </c>
    </row>
    <row r="37" spans="1:15" ht="241.2" customHeight="1" x14ac:dyDescent="0.25">
      <c r="A37" s="13" t="s">
        <v>232</v>
      </c>
      <c r="B37" s="9" t="s">
        <v>25</v>
      </c>
      <c r="C37" s="9" t="s">
        <v>27</v>
      </c>
      <c r="D37" s="9" t="s">
        <v>29</v>
      </c>
      <c r="E37" s="9" t="s">
        <v>233</v>
      </c>
      <c r="F37" s="9"/>
      <c r="G37" s="10">
        <f t="shared" ref="G37:G38" si="15">G38</f>
        <v>200</v>
      </c>
      <c r="H37" s="32">
        <v>0</v>
      </c>
      <c r="I37" s="10">
        <f t="shared" si="0"/>
        <v>200</v>
      </c>
      <c r="J37" s="10">
        <f t="shared" ref="J37:J38" si="16">J38</f>
        <v>200</v>
      </c>
      <c r="K37" s="2">
        <v>0</v>
      </c>
      <c r="L37" s="2">
        <f t="shared" si="1"/>
        <v>200</v>
      </c>
      <c r="M37" s="10">
        <f t="shared" ref="M37:M38" si="17">M38</f>
        <v>200</v>
      </c>
      <c r="N37" s="2">
        <v>0</v>
      </c>
      <c r="O37" s="2">
        <f t="shared" si="2"/>
        <v>200</v>
      </c>
    </row>
    <row r="38" spans="1:15" ht="23.4" customHeight="1" x14ac:dyDescent="0.25">
      <c r="A38" s="8" t="s">
        <v>53</v>
      </c>
      <c r="B38" s="9" t="s">
        <v>25</v>
      </c>
      <c r="C38" s="9" t="s">
        <v>27</v>
      </c>
      <c r="D38" s="9" t="s">
        <v>29</v>
      </c>
      <c r="E38" s="9" t="s">
        <v>233</v>
      </c>
      <c r="F38" s="9" t="s">
        <v>54</v>
      </c>
      <c r="G38" s="10">
        <f t="shared" si="15"/>
        <v>200</v>
      </c>
      <c r="H38" s="10">
        <f>H39</f>
        <v>0</v>
      </c>
      <c r="I38" s="10">
        <f t="shared" si="0"/>
        <v>200</v>
      </c>
      <c r="J38" s="10">
        <f t="shared" si="16"/>
        <v>200</v>
      </c>
      <c r="K38" s="10">
        <f>K39</f>
        <v>0</v>
      </c>
      <c r="L38" s="2">
        <f t="shared" si="1"/>
        <v>200</v>
      </c>
      <c r="M38" s="10">
        <f t="shared" si="17"/>
        <v>200</v>
      </c>
      <c r="N38" s="10">
        <f>N39</f>
        <v>0</v>
      </c>
      <c r="O38" s="2">
        <f t="shared" si="2"/>
        <v>200</v>
      </c>
    </row>
    <row r="39" spans="1:15" ht="23.4" customHeight="1" x14ac:dyDescent="0.25">
      <c r="A39" s="8" t="s">
        <v>55</v>
      </c>
      <c r="B39" s="9" t="s">
        <v>25</v>
      </c>
      <c r="C39" s="9" t="s">
        <v>27</v>
      </c>
      <c r="D39" s="9" t="s">
        <v>29</v>
      </c>
      <c r="E39" s="9" t="s">
        <v>233</v>
      </c>
      <c r="F39" s="9" t="s">
        <v>56</v>
      </c>
      <c r="G39" s="10">
        <v>200</v>
      </c>
      <c r="H39" s="32">
        <v>0</v>
      </c>
      <c r="I39" s="10">
        <f t="shared" si="0"/>
        <v>200</v>
      </c>
      <c r="J39" s="10">
        <v>200</v>
      </c>
      <c r="K39" s="2">
        <v>0</v>
      </c>
      <c r="L39" s="2">
        <f t="shared" si="1"/>
        <v>200</v>
      </c>
      <c r="M39" s="10">
        <v>200</v>
      </c>
      <c r="N39" s="2">
        <v>0</v>
      </c>
      <c r="O39" s="2">
        <f t="shared" si="2"/>
        <v>200</v>
      </c>
    </row>
    <row r="40" spans="1:15" ht="67.2" customHeight="1" x14ac:dyDescent="0.25">
      <c r="A40" s="8" t="s">
        <v>97</v>
      </c>
      <c r="B40" s="9" t="s">
        <v>25</v>
      </c>
      <c r="C40" s="9" t="s">
        <v>27</v>
      </c>
      <c r="D40" s="9" t="s">
        <v>29</v>
      </c>
      <c r="E40" s="9" t="s">
        <v>234</v>
      </c>
      <c r="F40" s="9"/>
      <c r="G40" s="10">
        <f>G41+G43</f>
        <v>280827</v>
      </c>
      <c r="H40" s="10">
        <f>H41</f>
        <v>0</v>
      </c>
      <c r="I40" s="10">
        <f t="shared" si="0"/>
        <v>280827</v>
      </c>
      <c r="J40" s="10">
        <f>J41+J43</f>
        <v>280827</v>
      </c>
      <c r="K40" s="10">
        <f>K41</f>
        <v>0</v>
      </c>
      <c r="L40" s="2">
        <f t="shared" si="1"/>
        <v>280827</v>
      </c>
      <c r="M40" s="10">
        <f>M41+M43</f>
        <v>280827</v>
      </c>
      <c r="N40" s="10">
        <f>N41</f>
        <v>0</v>
      </c>
      <c r="O40" s="2">
        <f t="shared" si="2"/>
        <v>280827</v>
      </c>
    </row>
    <row r="41" spans="1:15" ht="103.8" customHeight="1" x14ac:dyDescent="0.25">
      <c r="A41" s="8" t="s">
        <v>31</v>
      </c>
      <c r="B41" s="9" t="s">
        <v>25</v>
      </c>
      <c r="C41" s="9" t="s">
        <v>27</v>
      </c>
      <c r="D41" s="9" t="s">
        <v>29</v>
      </c>
      <c r="E41" s="9" t="s">
        <v>234</v>
      </c>
      <c r="F41" s="9" t="s">
        <v>32</v>
      </c>
      <c r="G41" s="10">
        <f>G42</f>
        <v>143650</v>
      </c>
      <c r="H41" s="10">
        <f>H42</f>
        <v>0</v>
      </c>
      <c r="I41" s="10">
        <f t="shared" si="0"/>
        <v>143650</v>
      </c>
      <c r="J41" s="10">
        <f>J42</f>
        <v>143650</v>
      </c>
      <c r="K41" s="10">
        <f>K42</f>
        <v>0</v>
      </c>
      <c r="L41" s="2">
        <f t="shared" si="1"/>
        <v>143650</v>
      </c>
      <c r="M41" s="10">
        <f>M42</f>
        <v>143650</v>
      </c>
      <c r="N41" s="10">
        <f>N42</f>
        <v>0</v>
      </c>
      <c r="O41" s="2">
        <f t="shared" si="2"/>
        <v>143650</v>
      </c>
    </row>
    <row r="42" spans="1:15" ht="34.799999999999997" customHeight="1" x14ac:dyDescent="0.25">
      <c r="A42" s="8" t="s">
        <v>33</v>
      </c>
      <c r="B42" s="9" t="s">
        <v>25</v>
      </c>
      <c r="C42" s="9" t="s">
        <v>27</v>
      </c>
      <c r="D42" s="9" t="s">
        <v>29</v>
      </c>
      <c r="E42" s="9" t="s">
        <v>234</v>
      </c>
      <c r="F42" s="9" t="s">
        <v>34</v>
      </c>
      <c r="G42" s="10">
        <v>143650</v>
      </c>
      <c r="H42" s="32">
        <v>0</v>
      </c>
      <c r="I42" s="10">
        <f t="shared" si="0"/>
        <v>143650</v>
      </c>
      <c r="J42" s="10">
        <v>143650</v>
      </c>
      <c r="K42" s="2">
        <v>0</v>
      </c>
      <c r="L42" s="2">
        <f t="shared" si="1"/>
        <v>143650</v>
      </c>
      <c r="M42" s="10">
        <v>143650</v>
      </c>
      <c r="N42" s="2">
        <v>0</v>
      </c>
      <c r="O42" s="2">
        <f t="shared" si="2"/>
        <v>143650</v>
      </c>
    </row>
    <row r="43" spans="1:15" ht="31.2" customHeight="1" x14ac:dyDescent="0.25">
      <c r="A43" s="8" t="s">
        <v>37</v>
      </c>
      <c r="B43" s="9" t="s">
        <v>25</v>
      </c>
      <c r="C43" s="9" t="s">
        <v>27</v>
      </c>
      <c r="D43" s="9" t="s">
        <v>29</v>
      </c>
      <c r="E43" s="9" t="s">
        <v>234</v>
      </c>
      <c r="F43" s="9" t="s">
        <v>38</v>
      </c>
      <c r="G43" s="10">
        <f>G44</f>
        <v>137177</v>
      </c>
      <c r="H43" s="10">
        <f t="shared" ref="H43:O43" si="18">H44</f>
        <v>0</v>
      </c>
      <c r="I43" s="10">
        <f t="shared" si="18"/>
        <v>137177</v>
      </c>
      <c r="J43" s="10">
        <f>J44</f>
        <v>137177</v>
      </c>
      <c r="K43" s="10">
        <f t="shared" si="18"/>
        <v>0</v>
      </c>
      <c r="L43" s="10">
        <f t="shared" si="18"/>
        <v>137177</v>
      </c>
      <c r="M43" s="10">
        <f>M44</f>
        <v>137177</v>
      </c>
      <c r="N43" s="10">
        <f t="shared" si="18"/>
        <v>0</v>
      </c>
      <c r="O43" s="10">
        <f t="shared" si="18"/>
        <v>137177</v>
      </c>
    </row>
    <row r="44" spans="1:15" ht="50.4" customHeight="1" x14ac:dyDescent="0.25">
      <c r="A44" s="8" t="s">
        <v>48</v>
      </c>
      <c r="B44" s="9" t="s">
        <v>25</v>
      </c>
      <c r="C44" s="9" t="s">
        <v>27</v>
      </c>
      <c r="D44" s="9" t="s">
        <v>29</v>
      </c>
      <c r="E44" s="9" t="s">
        <v>234</v>
      </c>
      <c r="F44" s="9" t="s">
        <v>40</v>
      </c>
      <c r="G44" s="10">
        <v>137177</v>
      </c>
      <c r="H44" s="10">
        <f>H45</f>
        <v>0</v>
      </c>
      <c r="I44" s="10">
        <f t="shared" si="0"/>
        <v>137177</v>
      </c>
      <c r="J44" s="10">
        <v>137177</v>
      </c>
      <c r="K44" s="10">
        <f>K45</f>
        <v>0</v>
      </c>
      <c r="L44" s="2">
        <f t="shared" si="1"/>
        <v>137177</v>
      </c>
      <c r="M44" s="10">
        <v>137177</v>
      </c>
      <c r="N44" s="10">
        <f>N45</f>
        <v>0</v>
      </c>
      <c r="O44" s="2">
        <f>M44+N44</f>
        <v>137177</v>
      </c>
    </row>
    <row r="45" spans="1:15" ht="56.4" customHeight="1" x14ac:dyDescent="0.25">
      <c r="A45" s="15" t="s">
        <v>235</v>
      </c>
      <c r="B45" s="9" t="s">
        <v>25</v>
      </c>
      <c r="C45" s="9" t="s">
        <v>27</v>
      </c>
      <c r="D45" s="9" t="s">
        <v>29</v>
      </c>
      <c r="E45" s="9" t="s">
        <v>236</v>
      </c>
      <c r="F45" s="9"/>
      <c r="G45" s="10">
        <f>G46+G48</f>
        <v>1123306</v>
      </c>
      <c r="H45" s="32">
        <v>0</v>
      </c>
      <c r="I45" s="10">
        <f t="shared" si="0"/>
        <v>1123306</v>
      </c>
      <c r="J45" s="10">
        <f>J46+J48</f>
        <v>1123306</v>
      </c>
      <c r="K45" s="2">
        <v>0</v>
      </c>
      <c r="L45" s="2">
        <f t="shared" si="1"/>
        <v>1123306</v>
      </c>
      <c r="M45" s="10">
        <f>M46+M48</f>
        <v>1123306</v>
      </c>
      <c r="N45" s="2">
        <v>0</v>
      </c>
      <c r="O45" s="2">
        <f t="shared" si="2"/>
        <v>1123306</v>
      </c>
    </row>
    <row r="46" spans="1:15" ht="99.6" customHeight="1" x14ac:dyDescent="0.25">
      <c r="A46" s="8" t="s">
        <v>73</v>
      </c>
      <c r="B46" s="9" t="s">
        <v>25</v>
      </c>
      <c r="C46" s="9" t="s">
        <v>27</v>
      </c>
      <c r="D46" s="9" t="s">
        <v>29</v>
      </c>
      <c r="E46" s="9" t="s">
        <v>236</v>
      </c>
      <c r="F46" s="9" t="s">
        <v>32</v>
      </c>
      <c r="G46" s="10">
        <f>G47</f>
        <v>840000</v>
      </c>
      <c r="H46" s="10">
        <f>H48</f>
        <v>0</v>
      </c>
      <c r="I46" s="10">
        <f t="shared" si="0"/>
        <v>840000</v>
      </c>
      <c r="J46" s="10">
        <f>J47</f>
        <v>840000</v>
      </c>
      <c r="K46" s="10">
        <f>K48</f>
        <v>0</v>
      </c>
      <c r="L46" s="2">
        <f t="shared" si="1"/>
        <v>840000</v>
      </c>
      <c r="M46" s="10">
        <f>M47</f>
        <v>840000</v>
      </c>
      <c r="N46" s="10">
        <f>N48</f>
        <v>0</v>
      </c>
      <c r="O46" s="2">
        <f t="shared" si="2"/>
        <v>840000</v>
      </c>
    </row>
    <row r="47" spans="1:15" ht="34.799999999999997" customHeight="1" x14ac:dyDescent="0.25">
      <c r="A47" s="8" t="s">
        <v>155</v>
      </c>
      <c r="B47" s="9" t="s">
        <v>25</v>
      </c>
      <c r="C47" s="9" t="s">
        <v>27</v>
      </c>
      <c r="D47" s="9" t="s">
        <v>29</v>
      </c>
      <c r="E47" s="9" t="s">
        <v>236</v>
      </c>
      <c r="F47" s="9" t="s">
        <v>34</v>
      </c>
      <c r="G47" s="10">
        <v>840000</v>
      </c>
      <c r="H47" s="10">
        <f>H48</f>
        <v>0</v>
      </c>
      <c r="I47" s="10">
        <f t="shared" si="0"/>
        <v>840000</v>
      </c>
      <c r="J47" s="10">
        <v>840000</v>
      </c>
      <c r="K47" s="10">
        <f>K48</f>
        <v>0</v>
      </c>
      <c r="L47" s="2">
        <f t="shared" si="1"/>
        <v>840000</v>
      </c>
      <c r="M47" s="10">
        <v>840000</v>
      </c>
      <c r="N47" s="10">
        <f>N48</f>
        <v>0</v>
      </c>
      <c r="O47" s="2">
        <f t="shared" si="2"/>
        <v>840000</v>
      </c>
    </row>
    <row r="48" spans="1:15" ht="34.799999999999997" customHeight="1" x14ac:dyDescent="0.25">
      <c r="A48" s="8" t="s">
        <v>37</v>
      </c>
      <c r="B48" s="9" t="s">
        <v>25</v>
      </c>
      <c r="C48" s="9" t="s">
        <v>27</v>
      </c>
      <c r="D48" s="9" t="s">
        <v>29</v>
      </c>
      <c r="E48" s="9" t="s">
        <v>236</v>
      </c>
      <c r="F48" s="9" t="s">
        <v>38</v>
      </c>
      <c r="G48" s="10">
        <f>G49</f>
        <v>283306</v>
      </c>
      <c r="H48" s="32">
        <v>0</v>
      </c>
      <c r="I48" s="10">
        <f t="shared" si="0"/>
        <v>283306</v>
      </c>
      <c r="J48" s="10">
        <f>J49</f>
        <v>283306</v>
      </c>
      <c r="K48" s="2">
        <v>0</v>
      </c>
      <c r="L48" s="2">
        <f t="shared" si="1"/>
        <v>283306</v>
      </c>
      <c r="M48" s="10">
        <f>M49</f>
        <v>283306</v>
      </c>
      <c r="N48" s="2">
        <v>0</v>
      </c>
      <c r="O48" s="2">
        <f t="shared" si="2"/>
        <v>283306</v>
      </c>
    </row>
    <row r="49" spans="1:15" ht="55.8" customHeight="1" x14ac:dyDescent="0.25">
      <c r="A49" s="8" t="s">
        <v>39</v>
      </c>
      <c r="B49" s="9" t="s">
        <v>25</v>
      </c>
      <c r="C49" s="9" t="s">
        <v>27</v>
      </c>
      <c r="D49" s="9" t="s">
        <v>29</v>
      </c>
      <c r="E49" s="9" t="s">
        <v>236</v>
      </c>
      <c r="F49" s="9" t="s">
        <v>40</v>
      </c>
      <c r="G49" s="10">
        <v>283306</v>
      </c>
      <c r="H49" s="10">
        <f>H58</f>
        <v>0</v>
      </c>
      <c r="I49" s="10">
        <f t="shared" si="0"/>
        <v>283306</v>
      </c>
      <c r="J49" s="10">
        <v>283306</v>
      </c>
      <c r="K49" s="10">
        <f>K58</f>
        <v>0</v>
      </c>
      <c r="L49" s="2">
        <f t="shared" si="1"/>
        <v>283306</v>
      </c>
      <c r="M49" s="10">
        <v>283306</v>
      </c>
      <c r="N49" s="10">
        <f>N58</f>
        <v>0</v>
      </c>
      <c r="O49" s="2">
        <f t="shared" si="2"/>
        <v>283306</v>
      </c>
    </row>
    <row r="50" spans="1:15" ht="125.4" customHeight="1" x14ac:dyDescent="0.25">
      <c r="A50" s="66" t="s">
        <v>348</v>
      </c>
      <c r="B50" s="67">
        <v>900</v>
      </c>
      <c r="C50" s="67" t="s">
        <v>27</v>
      </c>
      <c r="D50" s="67" t="s">
        <v>29</v>
      </c>
      <c r="E50" s="67" t="s">
        <v>349</v>
      </c>
      <c r="F50" s="68" t="s">
        <v>0</v>
      </c>
      <c r="G50" s="10">
        <f>G51+G53</f>
        <v>56165</v>
      </c>
      <c r="H50" s="10">
        <f>H51</f>
        <v>0</v>
      </c>
      <c r="I50" s="10">
        <f t="shared" si="0"/>
        <v>56165</v>
      </c>
      <c r="J50" s="10">
        <f>J51+J53</f>
        <v>56165</v>
      </c>
      <c r="K50" s="10">
        <f>K51+K53</f>
        <v>0</v>
      </c>
      <c r="L50" s="2">
        <f t="shared" si="1"/>
        <v>56165</v>
      </c>
      <c r="M50" s="10">
        <f>M51+M53</f>
        <v>56165</v>
      </c>
      <c r="N50" s="10">
        <f>N51</f>
        <v>0</v>
      </c>
      <c r="O50" s="2">
        <f t="shared" si="2"/>
        <v>56165</v>
      </c>
    </row>
    <row r="51" spans="1:15" ht="94.8" customHeight="1" x14ac:dyDescent="0.25">
      <c r="A51" s="66" t="s">
        <v>31</v>
      </c>
      <c r="B51" s="67">
        <v>900</v>
      </c>
      <c r="C51" s="67" t="s">
        <v>27</v>
      </c>
      <c r="D51" s="67" t="s">
        <v>29</v>
      </c>
      <c r="E51" s="67" t="s">
        <v>349</v>
      </c>
      <c r="F51" s="67" t="s">
        <v>32</v>
      </c>
      <c r="G51" s="10">
        <f>G52</f>
        <v>42404</v>
      </c>
      <c r="H51" s="10">
        <f>H52</f>
        <v>0</v>
      </c>
      <c r="I51" s="10">
        <f t="shared" si="0"/>
        <v>42404</v>
      </c>
      <c r="J51" s="10">
        <f>J52</f>
        <v>42404</v>
      </c>
      <c r="K51" s="10">
        <f>K52</f>
        <v>0</v>
      </c>
      <c r="L51" s="2">
        <f t="shared" si="1"/>
        <v>42404</v>
      </c>
      <c r="M51" s="10">
        <f>M52</f>
        <v>42404</v>
      </c>
      <c r="N51" s="10">
        <f>N52</f>
        <v>0</v>
      </c>
      <c r="O51" s="2">
        <f t="shared" si="2"/>
        <v>42404</v>
      </c>
    </row>
    <row r="52" spans="1:15" ht="41.4" customHeight="1" x14ac:dyDescent="0.25">
      <c r="A52" s="66" t="s">
        <v>33</v>
      </c>
      <c r="B52" s="67">
        <v>900</v>
      </c>
      <c r="C52" s="67" t="s">
        <v>27</v>
      </c>
      <c r="D52" s="67" t="s">
        <v>29</v>
      </c>
      <c r="E52" s="67" t="s">
        <v>349</v>
      </c>
      <c r="F52" s="67" t="s">
        <v>34</v>
      </c>
      <c r="G52" s="10">
        <v>42404</v>
      </c>
      <c r="H52" s="10">
        <v>0</v>
      </c>
      <c r="I52" s="10">
        <f t="shared" si="0"/>
        <v>42404</v>
      </c>
      <c r="J52" s="10">
        <v>42404</v>
      </c>
      <c r="K52" s="10">
        <v>0</v>
      </c>
      <c r="L52" s="2">
        <f t="shared" si="1"/>
        <v>42404</v>
      </c>
      <c r="M52" s="10">
        <v>42404</v>
      </c>
      <c r="N52" s="10">
        <v>0</v>
      </c>
      <c r="O52" s="2">
        <f t="shared" si="2"/>
        <v>42404</v>
      </c>
    </row>
    <row r="53" spans="1:15" ht="34.200000000000003" customHeight="1" x14ac:dyDescent="0.25">
      <c r="A53" s="8" t="s">
        <v>37</v>
      </c>
      <c r="B53" s="9" t="s">
        <v>25</v>
      </c>
      <c r="C53" s="9" t="s">
        <v>27</v>
      </c>
      <c r="D53" s="9" t="s">
        <v>29</v>
      </c>
      <c r="E53" s="67" t="s">
        <v>349</v>
      </c>
      <c r="F53" s="9" t="s">
        <v>38</v>
      </c>
      <c r="G53" s="10">
        <f>G54</f>
        <v>13761</v>
      </c>
      <c r="H53" s="10">
        <f>H54</f>
        <v>0</v>
      </c>
      <c r="I53" s="10">
        <f t="shared" si="0"/>
        <v>13761</v>
      </c>
      <c r="J53" s="10">
        <f>J54</f>
        <v>13761</v>
      </c>
      <c r="K53" s="10">
        <f>K54</f>
        <v>0</v>
      </c>
      <c r="L53" s="2">
        <f t="shared" si="1"/>
        <v>13761</v>
      </c>
      <c r="M53" s="10">
        <f>M54</f>
        <v>13761</v>
      </c>
      <c r="N53" s="10">
        <f>N54</f>
        <v>0</v>
      </c>
      <c r="O53" s="2">
        <f t="shared" si="2"/>
        <v>13761</v>
      </c>
    </row>
    <row r="54" spans="1:15" ht="48.6" customHeight="1" x14ac:dyDescent="0.25">
      <c r="A54" s="8" t="s">
        <v>39</v>
      </c>
      <c r="B54" s="9" t="s">
        <v>25</v>
      </c>
      <c r="C54" s="9" t="s">
        <v>27</v>
      </c>
      <c r="D54" s="9" t="s">
        <v>29</v>
      </c>
      <c r="E54" s="67" t="s">
        <v>349</v>
      </c>
      <c r="F54" s="9" t="s">
        <v>40</v>
      </c>
      <c r="G54" s="10">
        <v>13761</v>
      </c>
      <c r="H54" s="10">
        <v>0</v>
      </c>
      <c r="I54" s="10">
        <f t="shared" si="0"/>
        <v>13761</v>
      </c>
      <c r="J54" s="10">
        <v>13761</v>
      </c>
      <c r="K54" s="10">
        <v>0</v>
      </c>
      <c r="L54" s="2">
        <f t="shared" si="1"/>
        <v>13761</v>
      </c>
      <c r="M54" s="10">
        <v>13761</v>
      </c>
      <c r="N54" s="10">
        <v>0</v>
      </c>
      <c r="O54" s="2">
        <f t="shared" si="2"/>
        <v>13761</v>
      </c>
    </row>
    <row r="55" spans="1:15" ht="33.6" customHeight="1" x14ac:dyDescent="0.25">
      <c r="A55" s="8" t="s">
        <v>350</v>
      </c>
      <c r="B55" s="9" t="s">
        <v>25</v>
      </c>
      <c r="C55" s="9" t="s">
        <v>27</v>
      </c>
      <c r="D55" s="9" t="s">
        <v>29</v>
      </c>
      <c r="E55" s="9" t="s">
        <v>351</v>
      </c>
      <c r="F55" s="9"/>
      <c r="G55" s="10">
        <f>G56</f>
        <v>108500</v>
      </c>
      <c r="H55" s="10">
        <v>0</v>
      </c>
      <c r="I55" s="10">
        <f t="shared" si="0"/>
        <v>108500</v>
      </c>
      <c r="J55" s="10">
        <f>J56</f>
        <v>0</v>
      </c>
      <c r="K55" s="10">
        <f>K56</f>
        <v>0</v>
      </c>
      <c r="L55" s="2">
        <f t="shared" si="1"/>
        <v>0</v>
      </c>
      <c r="M55" s="10">
        <f>M56</f>
        <v>0</v>
      </c>
      <c r="N55" s="10">
        <f>N56</f>
        <v>0</v>
      </c>
      <c r="O55" s="2">
        <f t="shared" si="2"/>
        <v>0</v>
      </c>
    </row>
    <row r="56" spans="1:15" ht="41.4" customHeight="1" x14ac:dyDescent="0.25">
      <c r="A56" s="8" t="s">
        <v>37</v>
      </c>
      <c r="B56" s="9" t="s">
        <v>25</v>
      </c>
      <c r="C56" s="9" t="s">
        <v>27</v>
      </c>
      <c r="D56" s="9" t="s">
        <v>29</v>
      </c>
      <c r="E56" s="9" t="s">
        <v>351</v>
      </c>
      <c r="F56" s="9" t="s">
        <v>38</v>
      </c>
      <c r="G56" s="10">
        <f>G57</f>
        <v>108500</v>
      </c>
      <c r="H56" s="10">
        <f>H57</f>
        <v>0</v>
      </c>
      <c r="I56" s="10">
        <f t="shared" si="0"/>
        <v>108500</v>
      </c>
      <c r="J56" s="10">
        <f>J57</f>
        <v>0</v>
      </c>
      <c r="K56" s="10">
        <f>K57</f>
        <v>0</v>
      </c>
      <c r="L56" s="2">
        <f t="shared" si="1"/>
        <v>0</v>
      </c>
      <c r="M56" s="10">
        <f>M57</f>
        <v>0</v>
      </c>
      <c r="N56" s="10">
        <f>N57</f>
        <v>0</v>
      </c>
      <c r="O56" s="2">
        <f t="shared" si="2"/>
        <v>0</v>
      </c>
    </row>
    <row r="57" spans="1:15" ht="50.4" customHeight="1" x14ac:dyDescent="0.25">
      <c r="A57" s="8" t="s">
        <v>39</v>
      </c>
      <c r="B57" s="9" t="s">
        <v>25</v>
      </c>
      <c r="C57" s="9" t="s">
        <v>27</v>
      </c>
      <c r="D57" s="9" t="s">
        <v>29</v>
      </c>
      <c r="E57" s="9" t="s">
        <v>351</v>
      </c>
      <c r="F57" s="9" t="s">
        <v>40</v>
      </c>
      <c r="G57" s="10">
        <v>108500</v>
      </c>
      <c r="H57" s="10">
        <v>0</v>
      </c>
      <c r="I57" s="10">
        <f t="shared" si="0"/>
        <v>108500</v>
      </c>
      <c r="J57" s="10">
        <v>0</v>
      </c>
      <c r="K57" s="10">
        <v>0</v>
      </c>
      <c r="L57" s="2">
        <f t="shared" si="1"/>
        <v>0</v>
      </c>
      <c r="M57" s="10">
        <v>0</v>
      </c>
      <c r="N57" s="10">
        <v>0</v>
      </c>
      <c r="O57" s="2">
        <f t="shared" si="2"/>
        <v>0</v>
      </c>
    </row>
    <row r="58" spans="1:15" ht="18" customHeight="1" x14ac:dyDescent="0.25">
      <c r="A58" s="11" t="s">
        <v>49</v>
      </c>
      <c r="B58" s="9" t="s">
        <v>25</v>
      </c>
      <c r="C58" s="9" t="s">
        <v>27</v>
      </c>
      <c r="D58" s="9" t="s">
        <v>50</v>
      </c>
      <c r="E58" s="9"/>
      <c r="F58" s="9"/>
      <c r="G58" s="10">
        <f t="shared" ref="G58:G60" si="19">G59</f>
        <v>3028</v>
      </c>
      <c r="H58" s="10">
        <f>H59</f>
        <v>0</v>
      </c>
      <c r="I58" s="10">
        <f t="shared" si="0"/>
        <v>3028</v>
      </c>
      <c r="J58" s="10">
        <f t="shared" ref="J58:J60" si="20">J59</f>
        <v>3169</v>
      </c>
      <c r="K58" s="10">
        <f>K59</f>
        <v>0</v>
      </c>
      <c r="L58" s="2">
        <f t="shared" si="1"/>
        <v>3169</v>
      </c>
      <c r="M58" s="10">
        <f t="shared" ref="M58:M60" si="21">M59</f>
        <v>2817</v>
      </c>
      <c r="N58" s="10">
        <f>N59</f>
        <v>0</v>
      </c>
      <c r="O58" s="2">
        <f t="shared" si="2"/>
        <v>2817</v>
      </c>
    </row>
    <row r="59" spans="1:15" ht="63.6" customHeight="1" x14ac:dyDescent="0.25">
      <c r="A59" s="12" t="s">
        <v>51</v>
      </c>
      <c r="B59" s="9" t="s">
        <v>25</v>
      </c>
      <c r="C59" s="9" t="s">
        <v>27</v>
      </c>
      <c r="D59" s="9" t="s">
        <v>50</v>
      </c>
      <c r="E59" s="9" t="s">
        <v>237</v>
      </c>
      <c r="F59" s="9"/>
      <c r="G59" s="10">
        <f t="shared" si="19"/>
        <v>3028</v>
      </c>
      <c r="H59" s="32">
        <v>0</v>
      </c>
      <c r="I59" s="10">
        <f t="shared" si="0"/>
        <v>3028</v>
      </c>
      <c r="J59" s="10">
        <f t="shared" si="20"/>
        <v>3169</v>
      </c>
      <c r="K59" s="10">
        <f>K63</f>
        <v>0</v>
      </c>
      <c r="L59" s="2">
        <f t="shared" si="1"/>
        <v>3169</v>
      </c>
      <c r="M59" s="10">
        <f t="shared" si="21"/>
        <v>2817</v>
      </c>
      <c r="N59" s="38">
        <v>0</v>
      </c>
      <c r="O59" s="2">
        <f t="shared" si="2"/>
        <v>2817</v>
      </c>
    </row>
    <row r="60" spans="1:15" ht="34.799999999999997" customHeight="1" x14ac:dyDescent="0.25">
      <c r="A60" s="8" t="s">
        <v>37</v>
      </c>
      <c r="B60" s="9" t="s">
        <v>25</v>
      </c>
      <c r="C60" s="9" t="s">
        <v>27</v>
      </c>
      <c r="D60" s="9" t="s">
        <v>50</v>
      </c>
      <c r="E60" s="9" t="s">
        <v>237</v>
      </c>
      <c r="F60" s="9" t="s">
        <v>38</v>
      </c>
      <c r="G60" s="10">
        <f t="shared" si="19"/>
        <v>3028</v>
      </c>
      <c r="H60" s="32">
        <v>0</v>
      </c>
      <c r="I60" s="10">
        <f t="shared" si="0"/>
        <v>3028</v>
      </c>
      <c r="J60" s="10">
        <f t="shared" si="20"/>
        <v>3169</v>
      </c>
      <c r="K60" s="10">
        <f t="shared" ref="K60:K62" si="22">K64</f>
        <v>0</v>
      </c>
      <c r="L60" s="37">
        <f t="shared" si="1"/>
        <v>3169</v>
      </c>
      <c r="M60" s="10">
        <f t="shared" si="21"/>
        <v>2817</v>
      </c>
      <c r="N60" s="38">
        <v>0</v>
      </c>
      <c r="O60" s="2">
        <f t="shared" si="2"/>
        <v>2817</v>
      </c>
    </row>
    <row r="61" spans="1:15" ht="48" customHeight="1" x14ac:dyDescent="0.25">
      <c r="A61" s="8" t="s">
        <v>39</v>
      </c>
      <c r="B61" s="9" t="s">
        <v>25</v>
      </c>
      <c r="C61" s="9" t="s">
        <v>27</v>
      </c>
      <c r="D61" s="9" t="s">
        <v>50</v>
      </c>
      <c r="E61" s="9" t="s">
        <v>237</v>
      </c>
      <c r="F61" s="9" t="s">
        <v>40</v>
      </c>
      <c r="G61" s="10">
        <v>3028</v>
      </c>
      <c r="H61" s="32">
        <v>0</v>
      </c>
      <c r="I61" s="10">
        <f t="shared" si="0"/>
        <v>3028</v>
      </c>
      <c r="J61" s="10">
        <v>3169</v>
      </c>
      <c r="K61" s="10">
        <f t="shared" si="22"/>
        <v>0</v>
      </c>
      <c r="L61" s="37">
        <f t="shared" si="1"/>
        <v>3169</v>
      </c>
      <c r="M61" s="10">
        <v>2817</v>
      </c>
      <c r="N61" s="38">
        <v>0</v>
      </c>
      <c r="O61" s="2">
        <f t="shared" si="2"/>
        <v>2817</v>
      </c>
    </row>
    <row r="62" spans="1:15" ht="27" customHeight="1" x14ac:dyDescent="0.25">
      <c r="A62" s="8" t="s">
        <v>52</v>
      </c>
      <c r="B62" s="9" t="s">
        <v>25</v>
      </c>
      <c r="C62" s="9" t="s">
        <v>27</v>
      </c>
      <c r="D62" s="9" t="s">
        <v>20</v>
      </c>
      <c r="E62" s="9"/>
      <c r="F62" s="9"/>
      <c r="G62" s="10">
        <f>G66+G69+G72+G63</f>
        <v>5906455</v>
      </c>
      <c r="H62" s="32">
        <f>H72</f>
        <v>-37832.620000000003</v>
      </c>
      <c r="I62" s="10">
        <f t="shared" si="0"/>
        <v>5868622.3799999999</v>
      </c>
      <c r="J62" s="10">
        <f>J66+J69+J72+J63</f>
        <v>6018870</v>
      </c>
      <c r="K62" s="10">
        <f t="shared" si="22"/>
        <v>0</v>
      </c>
      <c r="L62" s="37">
        <f t="shared" si="1"/>
        <v>6018870</v>
      </c>
      <c r="M62" s="10">
        <f>M66+M69+M72+M63</f>
        <v>6135285</v>
      </c>
      <c r="N62" s="38">
        <v>0</v>
      </c>
      <c r="O62" s="2">
        <f t="shared" si="2"/>
        <v>6135285</v>
      </c>
    </row>
    <row r="63" spans="1:15" ht="34.799999999999997" customHeight="1" x14ac:dyDescent="0.25">
      <c r="A63" s="8" t="s">
        <v>57</v>
      </c>
      <c r="B63" s="9" t="s">
        <v>25</v>
      </c>
      <c r="C63" s="9" t="s">
        <v>27</v>
      </c>
      <c r="D63" s="9" t="s">
        <v>20</v>
      </c>
      <c r="E63" s="9" t="s">
        <v>238</v>
      </c>
      <c r="F63" s="9"/>
      <c r="G63" s="10">
        <f t="shared" ref="G63:G64" si="23">G64</f>
        <v>150000</v>
      </c>
      <c r="H63" s="10">
        <f t="shared" ref="H63:H66" si="24">H64</f>
        <v>0</v>
      </c>
      <c r="I63" s="10">
        <f t="shared" si="0"/>
        <v>150000</v>
      </c>
      <c r="J63" s="10">
        <f t="shared" ref="J63:J64" si="25">J64</f>
        <v>150000</v>
      </c>
      <c r="K63" s="10">
        <f>K64</f>
        <v>0</v>
      </c>
      <c r="L63" s="2">
        <f t="shared" si="1"/>
        <v>150000</v>
      </c>
      <c r="M63" s="10">
        <f t="shared" ref="M63:M64" si="26">M64</f>
        <v>150000</v>
      </c>
      <c r="N63" s="10">
        <f>N64</f>
        <v>0</v>
      </c>
      <c r="O63" s="2">
        <f t="shared" si="2"/>
        <v>150000</v>
      </c>
    </row>
    <row r="64" spans="1:15" ht="40.200000000000003" customHeight="1" x14ac:dyDescent="0.25">
      <c r="A64" s="8" t="s">
        <v>37</v>
      </c>
      <c r="B64" s="9" t="s">
        <v>25</v>
      </c>
      <c r="C64" s="9" t="s">
        <v>27</v>
      </c>
      <c r="D64" s="9" t="s">
        <v>20</v>
      </c>
      <c r="E64" s="9" t="s">
        <v>238</v>
      </c>
      <c r="F64" s="9" t="s">
        <v>38</v>
      </c>
      <c r="G64" s="10">
        <f t="shared" si="23"/>
        <v>150000</v>
      </c>
      <c r="H64" s="10">
        <f t="shared" si="24"/>
        <v>0</v>
      </c>
      <c r="I64" s="10">
        <f t="shared" si="0"/>
        <v>150000</v>
      </c>
      <c r="J64" s="10">
        <f t="shared" si="25"/>
        <v>150000</v>
      </c>
      <c r="K64" s="10">
        <f t="shared" ref="K64:K66" si="27">K65</f>
        <v>0</v>
      </c>
      <c r="L64" s="2">
        <f t="shared" si="1"/>
        <v>150000</v>
      </c>
      <c r="M64" s="10">
        <f t="shared" si="26"/>
        <v>150000</v>
      </c>
      <c r="N64" s="10">
        <f t="shared" ref="N64:N66" si="28">N65</f>
        <v>0</v>
      </c>
      <c r="O64" s="2">
        <f t="shared" si="2"/>
        <v>150000</v>
      </c>
    </row>
    <row r="65" spans="1:15" ht="49.8" customHeight="1" x14ac:dyDescent="0.25">
      <c r="A65" s="8" t="s">
        <v>39</v>
      </c>
      <c r="B65" s="9" t="s">
        <v>25</v>
      </c>
      <c r="C65" s="9" t="s">
        <v>27</v>
      </c>
      <c r="D65" s="9" t="s">
        <v>20</v>
      </c>
      <c r="E65" s="9" t="s">
        <v>238</v>
      </c>
      <c r="F65" s="9" t="s">
        <v>40</v>
      </c>
      <c r="G65" s="10">
        <v>150000</v>
      </c>
      <c r="H65" s="10">
        <f t="shared" si="24"/>
        <v>0</v>
      </c>
      <c r="I65" s="10">
        <f t="shared" si="0"/>
        <v>150000</v>
      </c>
      <c r="J65" s="10">
        <v>150000</v>
      </c>
      <c r="K65" s="10">
        <f t="shared" si="27"/>
        <v>0</v>
      </c>
      <c r="L65" s="2">
        <f t="shared" si="1"/>
        <v>150000</v>
      </c>
      <c r="M65" s="10">
        <v>150000</v>
      </c>
      <c r="N65" s="10">
        <f t="shared" si="28"/>
        <v>0</v>
      </c>
      <c r="O65" s="2">
        <f t="shared" si="2"/>
        <v>150000</v>
      </c>
    </row>
    <row r="66" spans="1:15" ht="41.4" customHeight="1" x14ac:dyDescent="0.25">
      <c r="A66" s="8" t="s">
        <v>58</v>
      </c>
      <c r="B66" s="9" t="s">
        <v>25</v>
      </c>
      <c r="C66" s="9" t="s">
        <v>27</v>
      </c>
      <c r="D66" s="9" t="s">
        <v>20</v>
      </c>
      <c r="E66" s="9" t="s">
        <v>239</v>
      </c>
      <c r="F66" s="9"/>
      <c r="G66" s="10">
        <f t="shared" ref="G66:G67" si="29">G67</f>
        <v>3735110</v>
      </c>
      <c r="H66" s="10">
        <f t="shared" si="24"/>
        <v>0</v>
      </c>
      <c r="I66" s="10">
        <f t="shared" si="0"/>
        <v>3735110</v>
      </c>
      <c r="J66" s="10">
        <f t="shared" ref="J66:J67" si="30">J67</f>
        <v>3775745</v>
      </c>
      <c r="K66" s="10">
        <f t="shared" si="27"/>
        <v>0</v>
      </c>
      <c r="L66" s="2">
        <f t="shared" si="1"/>
        <v>3775745</v>
      </c>
      <c r="M66" s="10">
        <f t="shared" ref="M66:M67" si="31">M67</f>
        <v>3817225</v>
      </c>
      <c r="N66" s="10">
        <f t="shared" si="28"/>
        <v>0</v>
      </c>
      <c r="O66" s="2">
        <f t="shared" si="2"/>
        <v>3817225</v>
      </c>
    </row>
    <row r="67" spans="1:15" ht="52.2" customHeight="1" x14ac:dyDescent="0.25">
      <c r="A67" s="8" t="s">
        <v>114</v>
      </c>
      <c r="B67" s="9" t="s">
        <v>25</v>
      </c>
      <c r="C67" s="9" t="s">
        <v>27</v>
      </c>
      <c r="D67" s="9" t="s">
        <v>20</v>
      </c>
      <c r="E67" s="9" t="s">
        <v>239</v>
      </c>
      <c r="F67" s="9" t="s">
        <v>115</v>
      </c>
      <c r="G67" s="10">
        <f t="shared" si="29"/>
        <v>3735110</v>
      </c>
      <c r="H67" s="32">
        <v>0</v>
      </c>
      <c r="I67" s="10">
        <f t="shared" si="0"/>
        <v>3735110</v>
      </c>
      <c r="J67" s="10">
        <f t="shared" si="30"/>
        <v>3775745</v>
      </c>
      <c r="K67" s="2">
        <v>0</v>
      </c>
      <c r="L67" s="2">
        <f t="shared" si="1"/>
        <v>3775745</v>
      </c>
      <c r="M67" s="10">
        <f t="shared" si="31"/>
        <v>3817225</v>
      </c>
      <c r="N67" s="2">
        <v>0</v>
      </c>
      <c r="O67" s="2">
        <f t="shared" si="2"/>
        <v>3817225</v>
      </c>
    </row>
    <row r="68" spans="1:15" ht="22.8" customHeight="1" x14ac:dyDescent="0.25">
      <c r="A68" s="8" t="s">
        <v>116</v>
      </c>
      <c r="B68" s="9" t="s">
        <v>25</v>
      </c>
      <c r="C68" s="9" t="s">
        <v>27</v>
      </c>
      <c r="D68" s="9" t="s">
        <v>20</v>
      </c>
      <c r="E68" s="9" t="s">
        <v>239</v>
      </c>
      <c r="F68" s="9" t="s">
        <v>117</v>
      </c>
      <c r="G68" s="10">
        <v>3735110</v>
      </c>
      <c r="H68" s="10"/>
      <c r="I68" s="10">
        <f t="shared" si="0"/>
        <v>3735110</v>
      </c>
      <c r="J68" s="10">
        <v>3775745</v>
      </c>
      <c r="K68" s="10">
        <f>K69+K78</f>
        <v>0</v>
      </c>
      <c r="L68" s="2">
        <f t="shared" si="1"/>
        <v>3775745</v>
      </c>
      <c r="M68" s="10">
        <v>3817225</v>
      </c>
      <c r="N68" s="10">
        <f>N69+N78</f>
        <v>0</v>
      </c>
      <c r="O68" s="2">
        <f t="shared" si="2"/>
        <v>3817225</v>
      </c>
    </row>
    <row r="69" spans="1:15" ht="46.8" customHeight="1" x14ac:dyDescent="0.25">
      <c r="A69" s="8" t="s">
        <v>62</v>
      </c>
      <c r="B69" s="9" t="s">
        <v>25</v>
      </c>
      <c r="C69" s="9" t="s">
        <v>27</v>
      </c>
      <c r="D69" s="9" t="s">
        <v>20</v>
      </c>
      <c r="E69" s="9" t="s">
        <v>240</v>
      </c>
      <c r="F69" s="9"/>
      <c r="G69" s="10">
        <f>G71</f>
        <v>300000</v>
      </c>
      <c r="H69" s="10">
        <f>H70+H75</f>
        <v>0</v>
      </c>
      <c r="I69" s="10">
        <f t="shared" si="0"/>
        <v>300000</v>
      </c>
      <c r="J69" s="10">
        <f>J71</f>
        <v>300000</v>
      </c>
      <c r="K69" s="10">
        <f>K70+K75</f>
        <v>0</v>
      </c>
      <c r="L69" s="2">
        <f t="shared" si="1"/>
        <v>300000</v>
      </c>
      <c r="M69" s="10">
        <f>M71</f>
        <v>300000</v>
      </c>
      <c r="N69" s="10">
        <f>N70+N75</f>
        <v>0</v>
      </c>
      <c r="O69" s="2">
        <f t="shared" si="2"/>
        <v>300000</v>
      </c>
    </row>
    <row r="70" spans="1:15" ht="37.200000000000003" customHeight="1" x14ac:dyDescent="0.25">
      <c r="A70" s="8" t="s">
        <v>37</v>
      </c>
      <c r="B70" s="9" t="s">
        <v>25</v>
      </c>
      <c r="C70" s="9" t="s">
        <v>27</v>
      </c>
      <c r="D70" s="9" t="s">
        <v>20</v>
      </c>
      <c r="E70" s="9" t="s">
        <v>240</v>
      </c>
      <c r="F70" s="9" t="s">
        <v>38</v>
      </c>
      <c r="G70" s="10">
        <f>G71</f>
        <v>300000</v>
      </c>
      <c r="H70" s="10"/>
      <c r="I70" s="10">
        <f t="shared" si="0"/>
        <v>300000</v>
      </c>
      <c r="J70" s="10">
        <f>J71</f>
        <v>300000</v>
      </c>
      <c r="K70" s="10">
        <f>K71+K73</f>
        <v>0</v>
      </c>
      <c r="L70" s="2">
        <f t="shared" si="1"/>
        <v>300000</v>
      </c>
      <c r="M70" s="10">
        <f>M71</f>
        <v>300000</v>
      </c>
      <c r="N70" s="10">
        <f>N71+N73</f>
        <v>0</v>
      </c>
      <c r="O70" s="2">
        <f t="shared" si="2"/>
        <v>300000</v>
      </c>
    </row>
    <row r="71" spans="1:15" ht="50.4" customHeight="1" x14ac:dyDescent="0.25">
      <c r="A71" s="8" t="s">
        <v>39</v>
      </c>
      <c r="B71" s="9" t="s">
        <v>25</v>
      </c>
      <c r="C71" s="9" t="s">
        <v>27</v>
      </c>
      <c r="D71" s="9" t="s">
        <v>20</v>
      </c>
      <c r="E71" s="9" t="s">
        <v>240</v>
      </c>
      <c r="F71" s="9" t="s">
        <v>40</v>
      </c>
      <c r="G71" s="10">
        <v>300000</v>
      </c>
      <c r="H71" s="10">
        <v>0</v>
      </c>
      <c r="I71" s="10">
        <f t="shared" si="0"/>
        <v>300000</v>
      </c>
      <c r="J71" s="10">
        <v>300000</v>
      </c>
      <c r="K71" s="10">
        <f>K72</f>
        <v>0</v>
      </c>
      <c r="L71" s="2">
        <f t="shared" si="1"/>
        <v>300000</v>
      </c>
      <c r="M71" s="10">
        <v>300000</v>
      </c>
      <c r="N71" s="10">
        <f>N72</f>
        <v>0</v>
      </c>
      <c r="O71" s="2">
        <f t="shared" si="2"/>
        <v>300000</v>
      </c>
    </row>
    <row r="72" spans="1:15" ht="69.599999999999994" customHeight="1" x14ac:dyDescent="0.25">
      <c r="A72" s="8" t="s">
        <v>63</v>
      </c>
      <c r="B72" s="9" t="s">
        <v>25</v>
      </c>
      <c r="C72" s="9" t="s">
        <v>27</v>
      </c>
      <c r="D72" s="9" t="s">
        <v>20</v>
      </c>
      <c r="E72" s="9" t="s">
        <v>241</v>
      </c>
      <c r="F72" s="9"/>
      <c r="G72" s="10">
        <f t="shared" ref="G72:G73" si="32">G73</f>
        <v>1721345</v>
      </c>
      <c r="H72" s="32">
        <f>H73</f>
        <v>-37832.620000000003</v>
      </c>
      <c r="I72" s="10">
        <f t="shared" si="0"/>
        <v>1683512.38</v>
      </c>
      <c r="J72" s="10">
        <f t="shared" ref="J72:J73" si="33">J73</f>
        <v>1793125</v>
      </c>
      <c r="K72" s="2">
        <v>0</v>
      </c>
      <c r="L72" s="2">
        <f t="shared" si="1"/>
        <v>1793125</v>
      </c>
      <c r="M72" s="10">
        <f t="shared" ref="M72:M73" si="34">M73</f>
        <v>1868060</v>
      </c>
      <c r="N72" s="2">
        <v>0</v>
      </c>
      <c r="O72" s="2">
        <f t="shared" si="2"/>
        <v>1868060</v>
      </c>
    </row>
    <row r="73" spans="1:15" ht="34.799999999999997" customHeight="1" x14ac:dyDescent="0.25">
      <c r="A73" s="8" t="s">
        <v>37</v>
      </c>
      <c r="B73" s="9" t="s">
        <v>25</v>
      </c>
      <c r="C73" s="9" t="s">
        <v>27</v>
      </c>
      <c r="D73" s="9" t="s">
        <v>20</v>
      </c>
      <c r="E73" s="9" t="s">
        <v>241</v>
      </c>
      <c r="F73" s="9" t="s">
        <v>38</v>
      </c>
      <c r="G73" s="10">
        <f t="shared" si="32"/>
        <v>1721345</v>
      </c>
      <c r="H73" s="10">
        <f>H74</f>
        <v>-37832.620000000003</v>
      </c>
      <c r="I73" s="10">
        <f t="shared" si="0"/>
        <v>1683512.38</v>
      </c>
      <c r="J73" s="10">
        <f t="shared" si="33"/>
        <v>1793125</v>
      </c>
      <c r="K73" s="10">
        <f>K74</f>
        <v>0</v>
      </c>
      <c r="L73" s="2">
        <f t="shared" si="1"/>
        <v>1793125</v>
      </c>
      <c r="M73" s="10">
        <f t="shared" si="34"/>
        <v>1868060</v>
      </c>
      <c r="N73" s="10">
        <f>N74</f>
        <v>0</v>
      </c>
      <c r="O73" s="2">
        <f t="shared" si="2"/>
        <v>1868060</v>
      </c>
    </row>
    <row r="74" spans="1:15" ht="56.4" customHeight="1" x14ac:dyDescent="0.25">
      <c r="A74" s="8" t="s">
        <v>39</v>
      </c>
      <c r="B74" s="9" t="s">
        <v>25</v>
      </c>
      <c r="C74" s="9" t="s">
        <v>27</v>
      </c>
      <c r="D74" s="9" t="s">
        <v>20</v>
      </c>
      <c r="E74" s="9" t="s">
        <v>241</v>
      </c>
      <c r="F74" s="9" t="s">
        <v>40</v>
      </c>
      <c r="G74" s="10">
        <v>1721345</v>
      </c>
      <c r="H74" s="32">
        <v>-37832.620000000003</v>
      </c>
      <c r="I74" s="10">
        <f t="shared" si="0"/>
        <v>1683512.38</v>
      </c>
      <c r="J74" s="10">
        <v>1793125</v>
      </c>
      <c r="K74" s="2">
        <v>0</v>
      </c>
      <c r="L74" s="2">
        <f t="shared" si="1"/>
        <v>1793125</v>
      </c>
      <c r="M74" s="55">
        <v>1868060</v>
      </c>
      <c r="N74" s="2">
        <v>0</v>
      </c>
      <c r="O74" s="2">
        <f t="shared" si="2"/>
        <v>1868060</v>
      </c>
    </row>
    <row r="75" spans="1:15" ht="18" customHeight="1" x14ac:dyDescent="0.25">
      <c r="A75" s="41" t="s">
        <v>64</v>
      </c>
      <c r="B75" s="42" t="s">
        <v>25</v>
      </c>
      <c r="C75" s="44" t="s">
        <v>65</v>
      </c>
      <c r="D75" s="42"/>
      <c r="E75" s="42"/>
      <c r="F75" s="42"/>
      <c r="G75" s="43">
        <f t="shared" ref="G75:H77" si="35">G76</f>
        <v>862117</v>
      </c>
      <c r="H75" s="43">
        <f t="shared" si="35"/>
        <v>0</v>
      </c>
      <c r="I75" s="6">
        <f t="shared" si="0"/>
        <v>862117</v>
      </c>
      <c r="J75" s="43">
        <f>J76</f>
        <v>900960</v>
      </c>
      <c r="K75" s="10">
        <f>K76</f>
        <v>0</v>
      </c>
      <c r="L75" s="34">
        <f t="shared" si="1"/>
        <v>900960</v>
      </c>
      <c r="M75" s="43">
        <f>M76</f>
        <v>932721</v>
      </c>
      <c r="N75" s="10">
        <f>N76</f>
        <v>0</v>
      </c>
      <c r="O75" s="34">
        <f t="shared" si="2"/>
        <v>932721</v>
      </c>
    </row>
    <row r="76" spans="1:15" ht="18" customHeight="1" x14ac:dyDescent="0.25">
      <c r="A76" s="8" t="s">
        <v>66</v>
      </c>
      <c r="B76" s="9" t="s">
        <v>25</v>
      </c>
      <c r="C76" s="9" t="s">
        <v>65</v>
      </c>
      <c r="D76" s="9" t="s">
        <v>67</v>
      </c>
      <c r="E76" s="9"/>
      <c r="F76" s="9"/>
      <c r="G76" s="10">
        <f t="shared" si="35"/>
        <v>862117</v>
      </c>
      <c r="H76" s="10">
        <f t="shared" si="35"/>
        <v>0</v>
      </c>
      <c r="I76" s="10">
        <f t="shared" si="0"/>
        <v>862117</v>
      </c>
      <c r="J76" s="10">
        <f t="shared" ref="J76:J78" si="36">J77</f>
        <v>900960</v>
      </c>
      <c r="K76" s="10">
        <f>K77</f>
        <v>0</v>
      </c>
      <c r="L76" s="2">
        <f t="shared" si="1"/>
        <v>900960</v>
      </c>
      <c r="M76" s="10">
        <f t="shared" ref="M76:M78" si="37">M77</f>
        <v>932721</v>
      </c>
      <c r="N76" s="10">
        <f>N77</f>
        <v>0</v>
      </c>
      <c r="O76" s="2">
        <f t="shared" si="2"/>
        <v>932721</v>
      </c>
    </row>
    <row r="77" spans="1:15" ht="18.600000000000001" customHeight="1" x14ac:dyDescent="0.25">
      <c r="A77" s="8" t="s">
        <v>68</v>
      </c>
      <c r="B77" s="9" t="s">
        <v>25</v>
      </c>
      <c r="C77" s="9" t="s">
        <v>65</v>
      </c>
      <c r="D77" s="9" t="s">
        <v>67</v>
      </c>
      <c r="E77" s="9" t="s">
        <v>242</v>
      </c>
      <c r="F77" s="9"/>
      <c r="G77" s="10">
        <f t="shared" si="35"/>
        <v>862117</v>
      </c>
      <c r="H77" s="10">
        <f t="shared" si="35"/>
        <v>0</v>
      </c>
      <c r="I77" s="10">
        <f t="shared" si="0"/>
        <v>862117</v>
      </c>
      <c r="J77" s="10">
        <f t="shared" si="36"/>
        <v>900960</v>
      </c>
      <c r="K77" s="2">
        <v>0</v>
      </c>
      <c r="L77" s="2">
        <f t="shared" si="1"/>
        <v>900960</v>
      </c>
      <c r="M77" s="10">
        <f t="shared" si="37"/>
        <v>932721</v>
      </c>
      <c r="N77" s="2">
        <v>0</v>
      </c>
      <c r="O77" s="2">
        <f t="shared" si="2"/>
        <v>932721</v>
      </c>
    </row>
    <row r="78" spans="1:15" ht="21.6" customHeight="1" x14ac:dyDescent="0.25">
      <c r="A78" s="8" t="s">
        <v>53</v>
      </c>
      <c r="B78" s="9" t="s">
        <v>25</v>
      </c>
      <c r="C78" s="9" t="s">
        <v>65</v>
      </c>
      <c r="D78" s="9" t="s">
        <v>67</v>
      </c>
      <c r="E78" s="9" t="s">
        <v>242</v>
      </c>
      <c r="F78" s="9" t="s">
        <v>54</v>
      </c>
      <c r="G78" s="10">
        <f>G79</f>
        <v>862117</v>
      </c>
      <c r="H78" s="10">
        <f>H79+H82+H85</f>
        <v>0</v>
      </c>
      <c r="I78" s="10">
        <f t="shared" si="0"/>
        <v>862117</v>
      </c>
      <c r="J78" s="10">
        <f t="shared" si="36"/>
        <v>900960</v>
      </c>
      <c r="K78" s="10">
        <f>K79+K82+K85</f>
        <v>0</v>
      </c>
      <c r="L78" s="2">
        <f t="shared" si="1"/>
        <v>900960</v>
      </c>
      <c r="M78" s="10">
        <f t="shared" si="37"/>
        <v>932721</v>
      </c>
      <c r="N78" s="10"/>
      <c r="O78" s="2">
        <f t="shared" si="2"/>
        <v>932721</v>
      </c>
    </row>
    <row r="79" spans="1:15" ht="21" customHeight="1" x14ac:dyDescent="0.25">
      <c r="A79" s="8" t="s">
        <v>69</v>
      </c>
      <c r="B79" s="9" t="s">
        <v>25</v>
      </c>
      <c r="C79" s="9" t="s">
        <v>65</v>
      </c>
      <c r="D79" s="9" t="s">
        <v>67</v>
      </c>
      <c r="E79" s="9" t="s">
        <v>242</v>
      </c>
      <c r="F79" s="9" t="s">
        <v>56</v>
      </c>
      <c r="G79" s="10">
        <v>862117</v>
      </c>
      <c r="H79" s="10">
        <v>0</v>
      </c>
      <c r="I79" s="10">
        <f t="shared" si="0"/>
        <v>862117</v>
      </c>
      <c r="J79" s="10">
        <v>900960</v>
      </c>
      <c r="K79" s="10">
        <f>K80</f>
        <v>0</v>
      </c>
      <c r="L79" s="2">
        <f t="shared" si="1"/>
        <v>900960</v>
      </c>
      <c r="M79" s="10">
        <v>932721</v>
      </c>
      <c r="N79" s="10">
        <f>N80</f>
        <v>0</v>
      </c>
      <c r="O79" s="2">
        <f t="shared" si="2"/>
        <v>932721</v>
      </c>
    </row>
    <row r="80" spans="1:15" ht="34.799999999999997" customHeight="1" x14ac:dyDescent="0.25">
      <c r="A80" s="41" t="s">
        <v>70</v>
      </c>
      <c r="B80" s="42" t="s">
        <v>25</v>
      </c>
      <c r="C80" s="44" t="s">
        <v>67</v>
      </c>
      <c r="D80" s="42"/>
      <c r="E80" s="42"/>
      <c r="F80" s="42"/>
      <c r="G80" s="43">
        <f>G81+G92</f>
        <v>4109740</v>
      </c>
      <c r="H80" s="43">
        <f>H81+H92</f>
        <v>206832.3</v>
      </c>
      <c r="I80" s="6">
        <f t="shared" ref="I80:I151" si="38">G80+H80</f>
        <v>4316572.3</v>
      </c>
      <c r="J80" s="43">
        <f>J81+J92</f>
        <v>4056070</v>
      </c>
      <c r="K80" s="10">
        <f>K81</f>
        <v>0</v>
      </c>
      <c r="L80" s="34">
        <f t="shared" ref="L80:L151" si="39">J80+K80</f>
        <v>4056070</v>
      </c>
      <c r="M80" s="43">
        <f>M81+M92</f>
        <v>4128185</v>
      </c>
      <c r="N80" s="10">
        <f>N81</f>
        <v>0</v>
      </c>
      <c r="O80" s="34">
        <f t="shared" ref="O80:O151" si="40">M80+N80</f>
        <v>4128185</v>
      </c>
    </row>
    <row r="81" spans="1:15" ht="64.8" customHeight="1" x14ac:dyDescent="0.25">
      <c r="A81" s="65" t="s">
        <v>352</v>
      </c>
      <c r="B81" s="9" t="s">
        <v>25</v>
      </c>
      <c r="C81" s="9" t="s">
        <v>67</v>
      </c>
      <c r="D81" s="9" t="s">
        <v>17</v>
      </c>
      <c r="E81" s="9"/>
      <c r="F81" s="9"/>
      <c r="G81" s="10">
        <f>G82+G87</f>
        <v>4029740</v>
      </c>
      <c r="H81" s="32">
        <f>H87</f>
        <v>206832.3</v>
      </c>
      <c r="I81" s="10">
        <f t="shared" si="38"/>
        <v>4236572.3</v>
      </c>
      <c r="J81" s="10">
        <f>J82+J87</f>
        <v>3976070</v>
      </c>
      <c r="K81" s="2">
        <v>0</v>
      </c>
      <c r="L81" s="2">
        <f t="shared" si="39"/>
        <v>3976070</v>
      </c>
      <c r="M81" s="10">
        <f>M82+M87</f>
        <v>4048185</v>
      </c>
      <c r="N81" s="2">
        <v>0</v>
      </c>
      <c r="O81" s="2">
        <f t="shared" si="40"/>
        <v>4048185</v>
      </c>
    </row>
    <row r="82" spans="1:15" ht="19.2" customHeight="1" x14ac:dyDescent="0.25">
      <c r="A82" s="8" t="s">
        <v>72</v>
      </c>
      <c r="B82" s="9" t="s">
        <v>25</v>
      </c>
      <c r="C82" s="9" t="s">
        <v>67</v>
      </c>
      <c r="D82" s="9" t="s">
        <v>17</v>
      </c>
      <c r="E82" s="9" t="s">
        <v>243</v>
      </c>
      <c r="F82" s="9"/>
      <c r="G82" s="10">
        <f>G83+G85</f>
        <v>3081640</v>
      </c>
      <c r="H82" s="10">
        <f>H83</f>
        <v>0</v>
      </c>
      <c r="I82" s="10">
        <f t="shared" si="38"/>
        <v>3081640</v>
      </c>
      <c r="J82" s="10">
        <f>J83+J85</f>
        <v>2992220</v>
      </c>
      <c r="K82" s="10">
        <f>K83</f>
        <v>0</v>
      </c>
      <c r="L82" s="2">
        <f t="shared" si="39"/>
        <v>2992220</v>
      </c>
      <c r="M82" s="10">
        <f>M83+M85</f>
        <v>3026985</v>
      </c>
      <c r="N82" s="10">
        <f>N83</f>
        <v>0</v>
      </c>
      <c r="O82" s="2">
        <f t="shared" si="40"/>
        <v>3026985</v>
      </c>
    </row>
    <row r="83" spans="1:15" ht="34.799999999999997" customHeight="1" x14ac:dyDescent="0.25">
      <c r="A83" s="8" t="s">
        <v>73</v>
      </c>
      <c r="B83" s="9" t="s">
        <v>25</v>
      </c>
      <c r="C83" s="9" t="s">
        <v>67</v>
      </c>
      <c r="D83" s="9" t="s">
        <v>17</v>
      </c>
      <c r="E83" s="9" t="s">
        <v>243</v>
      </c>
      <c r="F83" s="9" t="s">
        <v>32</v>
      </c>
      <c r="G83" s="10">
        <f>G84</f>
        <v>2867140</v>
      </c>
      <c r="H83" s="10">
        <f>H84</f>
        <v>0</v>
      </c>
      <c r="I83" s="10">
        <f t="shared" si="38"/>
        <v>2867140</v>
      </c>
      <c r="J83" s="10">
        <f>J84</f>
        <v>2773820</v>
      </c>
      <c r="K83" s="10">
        <f>K84</f>
        <v>0</v>
      </c>
      <c r="L83" s="2">
        <f t="shared" si="39"/>
        <v>2773820</v>
      </c>
      <c r="M83" s="10">
        <f>M84</f>
        <v>2804535</v>
      </c>
      <c r="N83" s="10">
        <f>N84</f>
        <v>0</v>
      </c>
      <c r="O83" s="2">
        <f>M83+N83</f>
        <v>2804535</v>
      </c>
    </row>
    <row r="84" spans="1:15" ht="31.2" customHeight="1" x14ac:dyDescent="0.25">
      <c r="A84" s="8" t="s">
        <v>59</v>
      </c>
      <c r="B84" s="9" t="s">
        <v>25</v>
      </c>
      <c r="C84" s="9" t="s">
        <v>67</v>
      </c>
      <c r="D84" s="9" t="s">
        <v>17</v>
      </c>
      <c r="E84" s="9" t="s">
        <v>243</v>
      </c>
      <c r="F84" s="9" t="s">
        <v>60</v>
      </c>
      <c r="G84" s="10">
        <v>2867140</v>
      </c>
      <c r="H84" s="32">
        <v>0</v>
      </c>
      <c r="I84" s="10">
        <f t="shared" si="38"/>
        <v>2867140</v>
      </c>
      <c r="J84" s="10">
        <v>2773820</v>
      </c>
      <c r="K84" s="2">
        <v>0</v>
      </c>
      <c r="L84" s="2">
        <f t="shared" si="39"/>
        <v>2773820</v>
      </c>
      <c r="M84" s="10">
        <v>2804535</v>
      </c>
      <c r="N84" s="10">
        <f>N85</f>
        <v>0</v>
      </c>
      <c r="O84" s="2">
        <f>M84+N84</f>
        <v>2804535</v>
      </c>
    </row>
    <row r="85" spans="1:15" ht="39.6" customHeight="1" x14ac:dyDescent="0.25">
      <c r="A85" s="8" t="s">
        <v>37</v>
      </c>
      <c r="B85" s="9" t="s">
        <v>25</v>
      </c>
      <c r="C85" s="9" t="s">
        <v>67</v>
      </c>
      <c r="D85" s="9" t="s">
        <v>17</v>
      </c>
      <c r="E85" s="9" t="s">
        <v>243</v>
      </c>
      <c r="F85" s="9" t="s">
        <v>38</v>
      </c>
      <c r="G85" s="10">
        <f>G86</f>
        <v>214500</v>
      </c>
      <c r="H85" s="10">
        <f>H86</f>
        <v>0</v>
      </c>
      <c r="I85" s="10">
        <f t="shared" si="38"/>
        <v>214500</v>
      </c>
      <c r="J85" s="10">
        <f>J86</f>
        <v>218400</v>
      </c>
      <c r="K85" s="10">
        <f>K86</f>
        <v>0</v>
      </c>
      <c r="L85" s="2">
        <f t="shared" si="39"/>
        <v>218400</v>
      </c>
      <c r="M85" s="10">
        <f>M86</f>
        <v>222450</v>
      </c>
      <c r="N85" s="10">
        <f>N86</f>
        <v>0</v>
      </c>
      <c r="O85" s="2">
        <f t="shared" si="40"/>
        <v>222450</v>
      </c>
    </row>
    <row r="86" spans="1:15" ht="54" customHeight="1" x14ac:dyDescent="0.25">
      <c r="A86" s="8" t="s">
        <v>48</v>
      </c>
      <c r="B86" s="9" t="s">
        <v>25</v>
      </c>
      <c r="C86" s="9" t="s">
        <v>67</v>
      </c>
      <c r="D86" s="9" t="s">
        <v>17</v>
      </c>
      <c r="E86" s="9" t="s">
        <v>243</v>
      </c>
      <c r="F86" s="9" t="s">
        <v>40</v>
      </c>
      <c r="G86" s="10">
        <v>214500</v>
      </c>
      <c r="H86" s="10">
        <v>0</v>
      </c>
      <c r="I86" s="10">
        <f t="shared" si="38"/>
        <v>214500</v>
      </c>
      <c r="J86" s="10">
        <v>218400</v>
      </c>
      <c r="K86" s="10">
        <f>K87</f>
        <v>0</v>
      </c>
      <c r="L86" s="2">
        <f t="shared" si="39"/>
        <v>218400</v>
      </c>
      <c r="M86" s="10">
        <v>222450</v>
      </c>
      <c r="N86" s="10">
        <f>N87</f>
        <v>0</v>
      </c>
      <c r="O86" s="2">
        <f t="shared" si="40"/>
        <v>222450</v>
      </c>
    </row>
    <row r="87" spans="1:15" ht="34.799999999999997" customHeight="1" x14ac:dyDescent="0.25">
      <c r="A87" s="8" t="s">
        <v>74</v>
      </c>
      <c r="B87" s="9" t="s">
        <v>25</v>
      </c>
      <c r="C87" s="9" t="s">
        <v>67</v>
      </c>
      <c r="D87" s="9" t="s">
        <v>17</v>
      </c>
      <c r="E87" s="9" t="s">
        <v>244</v>
      </c>
      <c r="F87" s="9"/>
      <c r="G87" s="10">
        <f>G88+G90</f>
        <v>948100</v>
      </c>
      <c r="H87" s="32">
        <f>H88+H90</f>
        <v>206832.3</v>
      </c>
      <c r="I87" s="10">
        <f t="shared" si="38"/>
        <v>1154932.3</v>
      </c>
      <c r="J87" s="10">
        <f>J88</f>
        <v>983850</v>
      </c>
      <c r="K87" s="2">
        <v>0</v>
      </c>
      <c r="L87" s="2">
        <f t="shared" si="39"/>
        <v>983850</v>
      </c>
      <c r="M87" s="10">
        <f>M88</f>
        <v>1021200</v>
      </c>
      <c r="N87" s="2">
        <v>0</v>
      </c>
      <c r="O87" s="2">
        <f t="shared" si="40"/>
        <v>1021200</v>
      </c>
    </row>
    <row r="88" spans="1:15" ht="37.799999999999997" customHeight="1" x14ac:dyDescent="0.25">
      <c r="A88" s="8" t="s">
        <v>47</v>
      </c>
      <c r="B88" s="9" t="s">
        <v>25</v>
      </c>
      <c r="C88" s="9" t="s">
        <v>67</v>
      </c>
      <c r="D88" s="9" t="s">
        <v>17</v>
      </c>
      <c r="E88" s="9" t="s">
        <v>244</v>
      </c>
      <c r="F88" s="9" t="s">
        <v>38</v>
      </c>
      <c r="G88" s="10">
        <f>SUM(G89)</f>
        <v>948100</v>
      </c>
      <c r="H88" s="10">
        <f>H89</f>
        <v>204300</v>
      </c>
      <c r="I88" s="10">
        <f t="shared" si="38"/>
        <v>1152400</v>
      </c>
      <c r="J88" s="10">
        <f>SUM(J89)</f>
        <v>983850</v>
      </c>
      <c r="K88" s="10">
        <f>K89+K98+K102+K112+K116</f>
        <v>0</v>
      </c>
      <c r="L88" s="2">
        <f t="shared" si="39"/>
        <v>983850</v>
      </c>
      <c r="M88" s="10">
        <f>SUM(M89)</f>
        <v>1021200</v>
      </c>
      <c r="N88" s="10">
        <f>N89+N98+N102+N112+N116</f>
        <v>0</v>
      </c>
      <c r="O88" s="2">
        <f t="shared" si="40"/>
        <v>1021200</v>
      </c>
    </row>
    <row r="89" spans="1:15" ht="46.8" customHeight="1" x14ac:dyDescent="0.25">
      <c r="A89" s="45" t="s">
        <v>39</v>
      </c>
      <c r="B89" s="46" t="s">
        <v>25</v>
      </c>
      <c r="C89" s="46" t="s">
        <v>67</v>
      </c>
      <c r="D89" s="9" t="s">
        <v>17</v>
      </c>
      <c r="E89" s="9" t="s">
        <v>244</v>
      </c>
      <c r="F89" s="46" t="s">
        <v>40</v>
      </c>
      <c r="G89" s="47">
        <v>948100</v>
      </c>
      <c r="H89" s="10">
        <v>204300</v>
      </c>
      <c r="I89" s="10">
        <f t="shared" si="38"/>
        <v>1152400</v>
      </c>
      <c r="J89" s="47">
        <v>983850</v>
      </c>
      <c r="K89" s="10">
        <f>K92+K95</f>
        <v>0</v>
      </c>
      <c r="L89" s="2">
        <f t="shared" si="39"/>
        <v>983850</v>
      </c>
      <c r="M89" s="47">
        <v>1021200</v>
      </c>
      <c r="N89" s="10">
        <f>N92+N95</f>
        <v>0</v>
      </c>
      <c r="O89" s="2">
        <f t="shared" si="40"/>
        <v>1021200</v>
      </c>
    </row>
    <row r="90" spans="1:15" ht="22.2" customHeight="1" x14ac:dyDescent="0.25">
      <c r="A90" s="8" t="s">
        <v>41</v>
      </c>
      <c r="B90" s="46" t="s">
        <v>25</v>
      </c>
      <c r="C90" s="46" t="s">
        <v>67</v>
      </c>
      <c r="D90" s="9" t="s">
        <v>17</v>
      </c>
      <c r="E90" s="9" t="s">
        <v>244</v>
      </c>
      <c r="F90" s="46" t="s">
        <v>42</v>
      </c>
      <c r="G90" s="47">
        <f>G91</f>
        <v>0</v>
      </c>
      <c r="H90" s="47">
        <f>H91</f>
        <v>2532.3000000000002</v>
      </c>
      <c r="I90" s="10">
        <f t="shared" si="38"/>
        <v>2532.3000000000002</v>
      </c>
      <c r="J90" s="47">
        <f>J91</f>
        <v>0</v>
      </c>
      <c r="K90" s="47">
        <f>K91</f>
        <v>0</v>
      </c>
      <c r="L90" s="2">
        <f t="shared" si="39"/>
        <v>0</v>
      </c>
      <c r="M90" s="47">
        <f>M91</f>
        <v>0</v>
      </c>
      <c r="N90" s="47">
        <f>N91</f>
        <v>0</v>
      </c>
      <c r="O90" s="2">
        <f t="shared" si="40"/>
        <v>0</v>
      </c>
    </row>
    <row r="91" spans="1:15" ht="25.8" customHeight="1" x14ac:dyDescent="0.25">
      <c r="A91" s="8" t="s">
        <v>375</v>
      </c>
      <c r="B91" s="46" t="s">
        <v>25</v>
      </c>
      <c r="C91" s="46" t="s">
        <v>67</v>
      </c>
      <c r="D91" s="9" t="s">
        <v>17</v>
      </c>
      <c r="E91" s="9" t="s">
        <v>244</v>
      </c>
      <c r="F91" s="46" t="s">
        <v>376</v>
      </c>
      <c r="G91" s="47">
        <v>0</v>
      </c>
      <c r="H91" s="10">
        <v>2532.3000000000002</v>
      </c>
      <c r="I91" s="10">
        <f t="shared" si="38"/>
        <v>2532.3000000000002</v>
      </c>
      <c r="J91" s="47">
        <v>0</v>
      </c>
      <c r="K91" s="10">
        <v>0</v>
      </c>
      <c r="L91" s="2">
        <f t="shared" si="39"/>
        <v>0</v>
      </c>
      <c r="M91" s="47">
        <v>0</v>
      </c>
      <c r="N91" s="10">
        <v>0</v>
      </c>
      <c r="O91" s="2">
        <f t="shared" si="40"/>
        <v>0</v>
      </c>
    </row>
    <row r="92" spans="1:15" ht="50.4" customHeight="1" x14ac:dyDescent="0.25">
      <c r="A92" s="8" t="s">
        <v>75</v>
      </c>
      <c r="B92" s="9" t="s">
        <v>25</v>
      </c>
      <c r="C92" s="9" t="s">
        <v>67</v>
      </c>
      <c r="D92" s="9" t="s">
        <v>21</v>
      </c>
      <c r="E92" s="9"/>
      <c r="F92" s="9"/>
      <c r="G92" s="10">
        <f>G93+G96+G99</f>
        <v>80000</v>
      </c>
      <c r="H92" s="10">
        <f>H93</f>
        <v>0</v>
      </c>
      <c r="I92" s="10">
        <f t="shared" si="38"/>
        <v>80000</v>
      </c>
      <c r="J92" s="10">
        <f>J93+J96+J99</f>
        <v>80000</v>
      </c>
      <c r="K92" s="10">
        <f>K93</f>
        <v>0</v>
      </c>
      <c r="L92" s="2">
        <f t="shared" si="39"/>
        <v>80000</v>
      </c>
      <c r="M92" s="10">
        <f>M93+M96+M99</f>
        <v>80000</v>
      </c>
      <c r="N92" s="10">
        <f>N93</f>
        <v>0</v>
      </c>
      <c r="O92" s="2">
        <f t="shared" si="40"/>
        <v>80000</v>
      </c>
    </row>
    <row r="93" spans="1:15" ht="46.8" customHeight="1" x14ac:dyDescent="0.25">
      <c r="A93" s="8" t="s">
        <v>76</v>
      </c>
      <c r="B93" s="9" t="s">
        <v>25</v>
      </c>
      <c r="C93" s="9" t="s">
        <v>67</v>
      </c>
      <c r="D93" s="9" t="s">
        <v>21</v>
      </c>
      <c r="E93" s="9" t="s">
        <v>245</v>
      </c>
      <c r="F93" s="9"/>
      <c r="G93" s="10">
        <f t="shared" ref="G93:G94" si="41">G94</f>
        <v>50000</v>
      </c>
      <c r="H93" s="10">
        <f>H94</f>
        <v>0</v>
      </c>
      <c r="I93" s="10">
        <f t="shared" si="38"/>
        <v>50000</v>
      </c>
      <c r="J93" s="10">
        <f t="shared" ref="J93:J94" si="42">J94</f>
        <v>50000</v>
      </c>
      <c r="K93" s="10">
        <f>K94</f>
        <v>0</v>
      </c>
      <c r="L93" s="2">
        <f t="shared" si="39"/>
        <v>50000</v>
      </c>
      <c r="M93" s="10">
        <f t="shared" ref="M93:M94" si="43">M94</f>
        <v>50000</v>
      </c>
      <c r="N93" s="10">
        <f>N94</f>
        <v>0</v>
      </c>
      <c r="O93" s="2">
        <f t="shared" si="40"/>
        <v>50000</v>
      </c>
    </row>
    <row r="94" spans="1:15" ht="34.799999999999997" customHeight="1" x14ac:dyDescent="0.25">
      <c r="A94" s="8" t="s">
        <v>37</v>
      </c>
      <c r="B94" s="9" t="s">
        <v>25</v>
      </c>
      <c r="C94" s="9" t="s">
        <v>67</v>
      </c>
      <c r="D94" s="9" t="s">
        <v>21</v>
      </c>
      <c r="E94" s="9" t="s">
        <v>245</v>
      </c>
      <c r="F94" s="9" t="s">
        <v>38</v>
      </c>
      <c r="G94" s="10">
        <f t="shared" si="41"/>
        <v>50000</v>
      </c>
      <c r="H94" s="32">
        <v>0</v>
      </c>
      <c r="I94" s="10">
        <f t="shared" si="38"/>
        <v>50000</v>
      </c>
      <c r="J94" s="10">
        <f t="shared" si="42"/>
        <v>50000</v>
      </c>
      <c r="K94" s="2">
        <v>0</v>
      </c>
      <c r="L94" s="2">
        <f t="shared" si="39"/>
        <v>50000</v>
      </c>
      <c r="M94" s="10">
        <f t="shared" si="43"/>
        <v>50000</v>
      </c>
      <c r="N94" s="2">
        <v>0</v>
      </c>
      <c r="O94" s="2">
        <f t="shared" si="40"/>
        <v>50000</v>
      </c>
    </row>
    <row r="95" spans="1:15" ht="49.8" customHeight="1" x14ac:dyDescent="0.25">
      <c r="A95" s="8" t="s">
        <v>39</v>
      </c>
      <c r="B95" s="9" t="s">
        <v>25</v>
      </c>
      <c r="C95" s="9" t="s">
        <v>67</v>
      </c>
      <c r="D95" s="9" t="s">
        <v>21</v>
      </c>
      <c r="E95" s="9" t="s">
        <v>245</v>
      </c>
      <c r="F95" s="9" t="s">
        <v>40</v>
      </c>
      <c r="G95" s="10">
        <f>25000+25000</f>
        <v>50000</v>
      </c>
      <c r="H95" s="10">
        <f>H96</f>
        <v>0</v>
      </c>
      <c r="I95" s="10">
        <f t="shared" si="38"/>
        <v>50000</v>
      </c>
      <c r="J95" s="10">
        <v>50000</v>
      </c>
      <c r="K95" s="10">
        <f>K96</f>
        <v>0</v>
      </c>
      <c r="L95" s="2">
        <f t="shared" si="39"/>
        <v>50000</v>
      </c>
      <c r="M95" s="10">
        <v>50000</v>
      </c>
      <c r="N95" s="10">
        <f>N96</f>
        <v>0</v>
      </c>
      <c r="O95" s="2">
        <f t="shared" si="40"/>
        <v>50000</v>
      </c>
    </row>
    <row r="96" spans="1:15" ht="51.6" customHeight="1" x14ac:dyDescent="0.25">
      <c r="A96" s="8" t="s">
        <v>77</v>
      </c>
      <c r="B96" s="9" t="s">
        <v>25</v>
      </c>
      <c r="C96" s="9" t="s">
        <v>67</v>
      </c>
      <c r="D96" s="9" t="s">
        <v>21</v>
      </c>
      <c r="E96" s="9" t="s">
        <v>246</v>
      </c>
      <c r="F96" s="9"/>
      <c r="G96" s="10">
        <f t="shared" ref="G96:G97" si="44">G97</f>
        <v>20000</v>
      </c>
      <c r="H96" s="10">
        <f>H97</f>
        <v>0</v>
      </c>
      <c r="I96" s="10">
        <f t="shared" si="38"/>
        <v>20000</v>
      </c>
      <c r="J96" s="10">
        <f t="shared" ref="J96:J97" si="45">J97</f>
        <v>20000</v>
      </c>
      <c r="K96" s="10">
        <f>K97</f>
        <v>0</v>
      </c>
      <c r="L96" s="2">
        <f t="shared" si="39"/>
        <v>20000</v>
      </c>
      <c r="M96" s="10">
        <f t="shared" ref="M96:M97" si="46">M97</f>
        <v>20000</v>
      </c>
      <c r="N96" s="10">
        <f>N97</f>
        <v>0</v>
      </c>
      <c r="O96" s="2">
        <f t="shared" si="40"/>
        <v>20000</v>
      </c>
    </row>
    <row r="97" spans="1:15" ht="38.4" customHeight="1" x14ac:dyDescent="0.25">
      <c r="A97" s="8" t="s">
        <v>47</v>
      </c>
      <c r="B97" s="9" t="s">
        <v>25</v>
      </c>
      <c r="C97" s="9" t="s">
        <v>67</v>
      </c>
      <c r="D97" s="9" t="s">
        <v>21</v>
      </c>
      <c r="E97" s="9" t="s">
        <v>246</v>
      </c>
      <c r="F97" s="9" t="s">
        <v>38</v>
      </c>
      <c r="G97" s="10">
        <f t="shared" si="44"/>
        <v>20000</v>
      </c>
      <c r="H97" s="32">
        <v>0</v>
      </c>
      <c r="I97" s="10">
        <f t="shared" si="38"/>
        <v>20000</v>
      </c>
      <c r="J97" s="10">
        <f t="shared" si="45"/>
        <v>20000</v>
      </c>
      <c r="K97" s="2">
        <v>0</v>
      </c>
      <c r="L97" s="2">
        <f t="shared" si="39"/>
        <v>20000</v>
      </c>
      <c r="M97" s="10">
        <f t="shared" si="46"/>
        <v>20000</v>
      </c>
      <c r="N97" s="2">
        <v>0</v>
      </c>
      <c r="O97" s="2">
        <f t="shared" si="40"/>
        <v>20000</v>
      </c>
    </row>
    <row r="98" spans="1:15" ht="48.6" customHeight="1" x14ac:dyDescent="0.25">
      <c r="A98" s="8" t="s">
        <v>48</v>
      </c>
      <c r="B98" s="9" t="s">
        <v>25</v>
      </c>
      <c r="C98" s="9" t="s">
        <v>67</v>
      </c>
      <c r="D98" s="9" t="s">
        <v>21</v>
      </c>
      <c r="E98" s="9" t="s">
        <v>246</v>
      </c>
      <c r="F98" s="9" t="s">
        <v>40</v>
      </c>
      <c r="G98" s="10">
        <v>20000</v>
      </c>
      <c r="H98" s="10">
        <f t="shared" ref="H98:H100" si="47">H99</f>
        <v>0</v>
      </c>
      <c r="I98" s="10">
        <f t="shared" si="38"/>
        <v>20000</v>
      </c>
      <c r="J98" s="10">
        <v>20000</v>
      </c>
      <c r="K98" s="10">
        <f t="shared" ref="K98:K100" si="48">K99</f>
        <v>0</v>
      </c>
      <c r="L98" s="2">
        <f t="shared" si="39"/>
        <v>20000</v>
      </c>
      <c r="M98" s="10">
        <v>20000</v>
      </c>
      <c r="N98" s="10">
        <f t="shared" ref="N98:N100" si="49">N99</f>
        <v>0</v>
      </c>
      <c r="O98" s="2">
        <f t="shared" si="40"/>
        <v>20000</v>
      </c>
    </row>
    <row r="99" spans="1:15" ht="19.8" customHeight="1" x14ac:dyDescent="0.25">
      <c r="A99" s="8" t="s">
        <v>78</v>
      </c>
      <c r="B99" s="9" t="s">
        <v>25</v>
      </c>
      <c r="C99" s="9" t="s">
        <v>67</v>
      </c>
      <c r="D99" s="9" t="s">
        <v>21</v>
      </c>
      <c r="E99" s="9" t="s">
        <v>247</v>
      </c>
      <c r="F99" s="9"/>
      <c r="G99" s="10">
        <f t="shared" ref="G99:G100" si="50">G100</f>
        <v>10000</v>
      </c>
      <c r="H99" s="10">
        <f t="shared" si="47"/>
        <v>0</v>
      </c>
      <c r="I99" s="10">
        <f t="shared" si="38"/>
        <v>10000</v>
      </c>
      <c r="J99" s="10">
        <f t="shared" ref="J99:J100" si="51">J100</f>
        <v>10000</v>
      </c>
      <c r="K99" s="10">
        <f t="shared" si="48"/>
        <v>0</v>
      </c>
      <c r="L99" s="2">
        <f t="shared" si="39"/>
        <v>10000</v>
      </c>
      <c r="M99" s="10">
        <f t="shared" ref="M99:M100" si="52">M100</f>
        <v>10000</v>
      </c>
      <c r="N99" s="10">
        <f t="shared" si="49"/>
        <v>0</v>
      </c>
      <c r="O99" s="2">
        <f t="shared" si="40"/>
        <v>10000</v>
      </c>
    </row>
    <row r="100" spans="1:15" ht="34.799999999999997" customHeight="1" x14ac:dyDescent="0.25">
      <c r="A100" s="8" t="s">
        <v>47</v>
      </c>
      <c r="B100" s="9" t="s">
        <v>25</v>
      </c>
      <c r="C100" s="9" t="s">
        <v>67</v>
      </c>
      <c r="D100" s="9" t="s">
        <v>21</v>
      </c>
      <c r="E100" s="9" t="s">
        <v>247</v>
      </c>
      <c r="F100" s="9" t="s">
        <v>38</v>
      </c>
      <c r="G100" s="10">
        <f t="shared" si="50"/>
        <v>10000</v>
      </c>
      <c r="H100" s="10">
        <f t="shared" si="47"/>
        <v>0</v>
      </c>
      <c r="I100" s="10">
        <f t="shared" si="38"/>
        <v>10000</v>
      </c>
      <c r="J100" s="10">
        <f t="shared" si="51"/>
        <v>10000</v>
      </c>
      <c r="K100" s="10">
        <f t="shared" si="48"/>
        <v>0</v>
      </c>
      <c r="L100" s="2">
        <f t="shared" si="39"/>
        <v>10000</v>
      </c>
      <c r="M100" s="10">
        <f t="shared" si="52"/>
        <v>10000</v>
      </c>
      <c r="N100" s="10">
        <f t="shared" si="49"/>
        <v>0</v>
      </c>
      <c r="O100" s="2">
        <f t="shared" si="40"/>
        <v>10000</v>
      </c>
    </row>
    <row r="101" spans="1:15" ht="54" customHeight="1" x14ac:dyDescent="0.25">
      <c r="A101" s="8" t="s">
        <v>48</v>
      </c>
      <c r="B101" s="9" t="s">
        <v>25</v>
      </c>
      <c r="C101" s="9" t="s">
        <v>67</v>
      </c>
      <c r="D101" s="9" t="s">
        <v>21</v>
      </c>
      <c r="E101" s="9" t="s">
        <v>247</v>
      </c>
      <c r="F101" s="9" t="s">
        <v>40</v>
      </c>
      <c r="G101" s="10">
        <v>10000</v>
      </c>
      <c r="H101" s="32">
        <v>0</v>
      </c>
      <c r="I101" s="10">
        <f t="shared" si="38"/>
        <v>10000</v>
      </c>
      <c r="J101" s="10">
        <v>10000</v>
      </c>
      <c r="K101" s="2">
        <v>0</v>
      </c>
      <c r="L101" s="2">
        <f t="shared" si="39"/>
        <v>10000</v>
      </c>
      <c r="M101" s="10">
        <v>10000</v>
      </c>
      <c r="N101" s="2">
        <v>0</v>
      </c>
      <c r="O101" s="2">
        <f t="shared" si="40"/>
        <v>10000</v>
      </c>
    </row>
    <row r="102" spans="1:15" ht="15.6" customHeight="1" x14ac:dyDescent="0.25">
      <c r="A102" s="41" t="s">
        <v>79</v>
      </c>
      <c r="B102" s="42" t="s">
        <v>25</v>
      </c>
      <c r="C102" s="44" t="s">
        <v>29</v>
      </c>
      <c r="D102" s="42"/>
      <c r="E102" s="42"/>
      <c r="F102" s="42"/>
      <c r="G102" s="43">
        <f>G103+G110+G114+G124+G131</f>
        <v>15337654.449999999</v>
      </c>
      <c r="H102" s="6">
        <f>H103+H110+H114+H124+H131</f>
        <v>6652295.0600000005</v>
      </c>
      <c r="I102" s="6">
        <f t="shared" si="38"/>
        <v>21989949.509999998</v>
      </c>
      <c r="J102" s="43">
        <f>J103+J110+J114+J124+J131</f>
        <v>13729121.43</v>
      </c>
      <c r="K102" s="10">
        <f>K103+K109+K106</f>
        <v>0</v>
      </c>
      <c r="L102" s="34">
        <f t="shared" si="39"/>
        <v>13729121.43</v>
      </c>
      <c r="M102" s="43">
        <f>M103+M110+M114+M124+M131</f>
        <v>15737253.24</v>
      </c>
      <c r="N102" s="10">
        <f>N103+N109+N106</f>
        <v>0</v>
      </c>
      <c r="O102" s="34">
        <f t="shared" si="40"/>
        <v>15737253.24</v>
      </c>
    </row>
    <row r="103" spans="1:15" ht="19.8" customHeight="1" x14ac:dyDescent="0.25">
      <c r="A103" s="8" t="s">
        <v>80</v>
      </c>
      <c r="B103" s="9" t="s">
        <v>25</v>
      </c>
      <c r="C103" s="9" t="s">
        <v>29</v>
      </c>
      <c r="D103" s="9" t="s">
        <v>50</v>
      </c>
      <c r="E103" s="9"/>
      <c r="F103" s="9"/>
      <c r="G103" s="10">
        <f>G104+G107</f>
        <v>6055949.4500000002</v>
      </c>
      <c r="H103" s="10">
        <f>H104+H107</f>
        <v>0</v>
      </c>
      <c r="I103" s="10">
        <f t="shared" si="38"/>
        <v>6055949.4500000002</v>
      </c>
      <c r="J103" s="10">
        <f>J104+J107</f>
        <v>4325521.43</v>
      </c>
      <c r="K103" s="10">
        <f>K104</f>
        <v>0</v>
      </c>
      <c r="L103" s="2">
        <f t="shared" si="39"/>
        <v>4325521.43</v>
      </c>
      <c r="M103" s="10">
        <f>M104+M107</f>
        <v>2595093.41</v>
      </c>
      <c r="N103" s="10">
        <f>N104</f>
        <v>0</v>
      </c>
      <c r="O103" s="2">
        <f t="shared" si="40"/>
        <v>2595093.41</v>
      </c>
    </row>
    <row r="104" spans="1:15" ht="71.400000000000006" customHeight="1" x14ac:dyDescent="0.25">
      <c r="A104" s="8" t="s">
        <v>81</v>
      </c>
      <c r="B104" s="9" t="s">
        <v>25</v>
      </c>
      <c r="C104" s="9" t="s">
        <v>29</v>
      </c>
      <c r="D104" s="9" t="s">
        <v>50</v>
      </c>
      <c r="E104" s="9" t="s">
        <v>248</v>
      </c>
      <c r="F104" s="9"/>
      <c r="G104" s="10">
        <f t="shared" ref="G104:G105" si="53">G105</f>
        <v>25000</v>
      </c>
      <c r="H104" s="10">
        <f>H105</f>
        <v>0</v>
      </c>
      <c r="I104" s="10">
        <f t="shared" si="38"/>
        <v>25000</v>
      </c>
      <c r="J104" s="10">
        <f t="shared" ref="J104:J105" si="54">J105</f>
        <v>25000</v>
      </c>
      <c r="K104" s="10">
        <f>K105</f>
        <v>0</v>
      </c>
      <c r="L104" s="2">
        <f t="shared" si="39"/>
        <v>25000</v>
      </c>
      <c r="M104" s="10">
        <f t="shared" ref="M104:M105" si="55">M105</f>
        <v>25000</v>
      </c>
      <c r="N104" s="10">
        <f>N105</f>
        <v>0</v>
      </c>
      <c r="O104" s="2">
        <f t="shared" si="40"/>
        <v>25000</v>
      </c>
    </row>
    <row r="105" spans="1:15" ht="34.799999999999997" customHeight="1" x14ac:dyDescent="0.25">
      <c r="A105" s="8" t="s">
        <v>37</v>
      </c>
      <c r="B105" s="9" t="s">
        <v>25</v>
      </c>
      <c r="C105" s="9" t="s">
        <v>29</v>
      </c>
      <c r="D105" s="9" t="s">
        <v>50</v>
      </c>
      <c r="E105" s="9" t="s">
        <v>248</v>
      </c>
      <c r="F105" s="9" t="s">
        <v>38</v>
      </c>
      <c r="G105" s="10">
        <f t="shared" si="53"/>
        <v>25000</v>
      </c>
      <c r="H105" s="32">
        <v>0</v>
      </c>
      <c r="I105" s="10">
        <f t="shared" si="38"/>
        <v>25000</v>
      </c>
      <c r="J105" s="10">
        <f t="shared" si="54"/>
        <v>25000</v>
      </c>
      <c r="K105" s="2">
        <v>0</v>
      </c>
      <c r="L105" s="2">
        <f t="shared" si="39"/>
        <v>25000</v>
      </c>
      <c r="M105" s="10">
        <f t="shared" si="55"/>
        <v>25000</v>
      </c>
      <c r="N105" s="2">
        <v>0</v>
      </c>
      <c r="O105" s="2">
        <f t="shared" si="40"/>
        <v>25000</v>
      </c>
    </row>
    <row r="106" spans="1:15" ht="46.8" customHeight="1" x14ac:dyDescent="0.25">
      <c r="A106" s="8" t="s">
        <v>48</v>
      </c>
      <c r="B106" s="9" t="s">
        <v>25</v>
      </c>
      <c r="C106" s="9" t="s">
        <v>29</v>
      </c>
      <c r="D106" s="9" t="s">
        <v>50</v>
      </c>
      <c r="E106" s="9" t="s">
        <v>248</v>
      </c>
      <c r="F106" s="9" t="s">
        <v>40</v>
      </c>
      <c r="G106" s="10">
        <v>25000</v>
      </c>
      <c r="H106" s="10"/>
      <c r="I106" s="10">
        <f t="shared" si="38"/>
        <v>25000</v>
      </c>
      <c r="J106" s="10">
        <v>25000</v>
      </c>
      <c r="K106" s="10">
        <f>K107</f>
        <v>0</v>
      </c>
      <c r="L106" s="2">
        <f t="shared" si="39"/>
        <v>25000</v>
      </c>
      <c r="M106" s="10">
        <v>25000</v>
      </c>
      <c r="N106" s="10">
        <f>N107</f>
        <v>0</v>
      </c>
      <c r="O106" s="2">
        <f t="shared" si="40"/>
        <v>25000</v>
      </c>
    </row>
    <row r="107" spans="1:15" ht="129" customHeight="1" x14ac:dyDescent="0.25">
      <c r="A107" s="8" t="s">
        <v>82</v>
      </c>
      <c r="B107" s="9" t="s">
        <v>25</v>
      </c>
      <c r="C107" s="9" t="s">
        <v>29</v>
      </c>
      <c r="D107" s="9" t="s">
        <v>50</v>
      </c>
      <c r="E107" s="9" t="s">
        <v>249</v>
      </c>
      <c r="F107" s="9"/>
      <c r="G107" s="10">
        <f t="shared" ref="G107:H108" si="56">G108</f>
        <v>6030949.4500000002</v>
      </c>
      <c r="H107" s="10">
        <f>H108</f>
        <v>0</v>
      </c>
      <c r="I107" s="10">
        <f t="shared" si="38"/>
        <v>6030949.4500000002</v>
      </c>
      <c r="J107" s="10">
        <f t="shared" ref="J107:J108" si="57">J108</f>
        <v>4300521.43</v>
      </c>
      <c r="K107" s="10">
        <f>K108</f>
        <v>0</v>
      </c>
      <c r="L107" s="2">
        <f t="shared" si="39"/>
        <v>4300521.43</v>
      </c>
      <c r="M107" s="10">
        <f t="shared" ref="M107:M108" si="58">M108</f>
        <v>2570093.41</v>
      </c>
      <c r="N107" s="10">
        <f>N108</f>
        <v>0</v>
      </c>
      <c r="O107" s="2">
        <f t="shared" si="40"/>
        <v>2570093.41</v>
      </c>
    </row>
    <row r="108" spans="1:15" ht="34.799999999999997" customHeight="1" x14ac:dyDescent="0.25">
      <c r="A108" s="8" t="s">
        <v>37</v>
      </c>
      <c r="B108" s="9" t="s">
        <v>25</v>
      </c>
      <c r="C108" s="9" t="s">
        <v>29</v>
      </c>
      <c r="D108" s="9" t="s">
        <v>50</v>
      </c>
      <c r="E108" s="9" t="s">
        <v>249</v>
      </c>
      <c r="F108" s="9" t="s">
        <v>38</v>
      </c>
      <c r="G108" s="10">
        <f t="shared" si="56"/>
        <v>6030949.4500000002</v>
      </c>
      <c r="H108" s="10">
        <f t="shared" si="56"/>
        <v>0</v>
      </c>
      <c r="I108" s="10">
        <f t="shared" si="38"/>
        <v>6030949.4500000002</v>
      </c>
      <c r="J108" s="10">
        <f t="shared" si="57"/>
        <v>4300521.43</v>
      </c>
      <c r="K108" s="2">
        <v>0</v>
      </c>
      <c r="L108" s="2">
        <f t="shared" si="39"/>
        <v>4300521.43</v>
      </c>
      <c r="M108" s="10">
        <f t="shared" si="58"/>
        <v>2570093.41</v>
      </c>
      <c r="N108" s="2">
        <v>0</v>
      </c>
      <c r="O108" s="2">
        <f t="shared" si="40"/>
        <v>2570093.41</v>
      </c>
    </row>
    <row r="109" spans="1:15" ht="48.6" customHeight="1" x14ac:dyDescent="0.25">
      <c r="A109" s="8" t="s">
        <v>48</v>
      </c>
      <c r="B109" s="9" t="s">
        <v>25</v>
      </c>
      <c r="C109" s="9" t="s">
        <v>29</v>
      </c>
      <c r="D109" s="9" t="s">
        <v>50</v>
      </c>
      <c r="E109" s="9" t="s">
        <v>249</v>
      </c>
      <c r="F109" s="9" t="s">
        <v>40</v>
      </c>
      <c r="G109" s="10">
        <v>6030949.4500000002</v>
      </c>
      <c r="H109" s="10">
        <v>0</v>
      </c>
      <c r="I109" s="10">
        <f t="shared" si="38"/>
        <v>6030949.4500000002</v>
      </c>
      <c r="J109" s="10">
        <v>4300521.43</v>
      </c>
      <c r="K109" s="10">
        <f>K110</f>
        <v>0</v>
      </c>
      <c r="L109" s="2">
        <f t="shared" si="39"/>
        <v>4300521.43</v>
      </c>
      <c r="M109" s="10">
        <v>2570093.41</v>
      </c>
      <c r="N109" s="10">
        <f>N110</f>
        <v>0</v>
      </c>
      <c r="O109" s="2">
        <f t="shared" si="40"/>
        <v>2570093.41</v>
      </c>
    </row>
    <row r="110" spans="1:15" ht="18" customHeight="1" x14ac:dyDescent="0.25">
      <c r="A110" s="8" t="s">
        <v>83</v>
      </c>
      <c r="B110" s="9" t="s">
        <v>25</v>
      </c>
      <c r="C110" s="9" t="s">
        <v>29</v>
      </c>
      <c r="D110" s="9" t="s">
        <v>84</v>
      </c>
      <c r="E110" s="9"/>
      <c r="F110" s="9"/>
      <c r="G110" s="10">
        <f t="shared" ref="G110:G112" si="59">G111</f>
        <v>121200</v>
      </c>
      <c r="H110" s="10">
        <f>H111</f>
        <v>0</v>
      </c>
      <c r="I110" s="10">
        <f t="shared" si="38"/>
        <v>121200</v>
      </c>
      <c r="J110" s="10">
        <f t="shared" ref="J110:J112" si="60">J111</f>
        <v>121200</v>
      </c>
      <c r="K110" s="10">
        <f>K111</f>
        <v>0</v>
      </c>
      <c r="L110" s="2">
        <f t="shared" si="39"/>
        <v>121200</v>
      </c>
      <c r="M110" s="10">
        <f t="shared" ref="M110:M112" si="61">M111</f>
        <v>121200</v>
      </c>
      <c r="N110" s="10">
        <f>N111</f>
        <v>0</v>
      </c>
      <c r="O110" s="2">
        <f t="shared" si="40"/>
        <v>121200</v>
      </c>
    </row>
    <row r="111" spans="1:15" ht="47.4" customHeight="1" x14ac:dyDescent="0.25">
      <c r="A111" s="8" t="s">
        <v>85</v>
      </c>
      <c r="B111" s="9" t="s">
        <v>25</v>
      </c>
      <c r="C111" s="9" t="s">
        <v>29</v>
      </c>
      <c r="D111" s="9" t="s">
        <v>84</v>
      </c>
      <c r="E111" s="9" t="s">
        <v>250</v>
      </c>
      <c r="F111" s="9"/>
      <c r="G111" s="10">
        <f t="shared" si="59"/>
        <v>121200</v>
      </c>
      <c r="H111" s="32">
        <v>0</v>
      </c>
      <c r="I111" s="10">
        <f t="shared" si="38"/>
        <v>121200</v>
      </c>
      <c r="J111" s="10">
        <f t="shared" si="60"/>
        <v>121200</v>
      </c>
      <c r="K111" s="2">
        <v>0</v>
      </c>
      <c r="L111" s="2">
        <f t="shared" si="39"/>
        <v>121200</v>
      </c>
      <c r="M111" s="10">
        <f t="shared" si="61"/>
        <v>121200</v>
      </c>
      <c r="N111" s="2">
        <v>0</v>
      </c>
      <c r="O111" s="2">
        <f t="shared" si="40"/>
        <v>121200</v>
      </c>
    </row>
    <row r="112" spans="1:15" ht="31.8" customHeight="1" x14ac:dyDescent="0.25">
      <c r="A112" s="8" t="s">
        <v>37</v>
      </c>
      <c r="B112" s="9" t="s">
        <v>25</v>
      </c>
      <c r="C112" s="9" t="s">
        <v>29</v>
      </c>
      <c r="D112" s="9" t="s">
        <v>84</v>
      </c>
      <c r="E112" s="9" t="s">
        <v>250</v>
      </c>
      <c r="F112" s="9" t="s">
        <v>38</v>
      </c>
      <c r="G112" s="10">
        <f t="shared" si="59"/>
        <v>121200</v>
      </c>
      <c r="H112" s="10">
        <f t="shared" ref="H112" si="62">H113</f>
        <v>0</v>
      </c>
      <c r="I112" s="10">
        <f t="shared" si="38"/>
        <v>121200</v>
      </c>
      <c r="J112" s="10">
        <f t="shared" si="60"/>
        <v>121200</v>
      </c>
      <c r="K112" s="10">
        <f t="shared" ref="K112:K114" si="63">K113</f>
        <v>0</v>
      </c>
      <c r="L112" s="2">
        <f t="shared" si="39"/>
        <v>121200</v>
      </c>
      <c r="M112" s="10">
        <f t="shared" si="61"/>
        <v>121200</v>
      </c>
      <c r="N112" s="10">
        <f t="shared" ref="N112:N114" si="64">N113</f>
        <v>0</v>
      </c>
      <c r="O112" s="2">
        <f t="shared" si="40"/>
        <v>121200</v>
      </c>
    </row>
    <row r="113" spans="1:15" ht="46.8" customHeight="1" x14ac:dyDescent="0.25">
      <c r="A113" s="8" t="s">
        <v>39</v>
      </c>
      <c r="B113" s="9" t="s">
        <v>25</v>
      </c>
      <c r="C113" s="9" t="s">
        <v>29</v>
      </c>
      <c r="D113" s="9" t="s">
        <v>84</v>
      </c>
      <c r="E113" s="9" t="s">
        <v>250</v>
      </c>
      <c r="F113" s="9" t="s">
        <v>40</v>
      </c>
      <c r="G113" s="10">
        <v>121200</v>
      </c>
      <c r="H113" s="10"/>
      <c r="I113" s="10">
        <f t="shared" si="38"/>
        <v>121200</v>
      </c>
      <c r="J113" s="10">
        <v>121200</v>
      </c>
      <c r="K113" s="10">
        <f t="shared" si="63"/>
        <v>0</v>
      </c>
      <c r="L113" s="2">
        <f t="shared" si="39"/>
        <v>121200</v>
      </c>
      <c r="M113" s="10">
        <v>121200</v>
      </c>
      <c r="N113" s="10">
        <f t="shared" si="64"/>
        <v>0</v>
      </c>
      <c r="O113" s="2">
        <f t="shared" si="40"/>
        <v>121200</v>
      </c>
    </row>
    <row r="114" spans="1:15" ht="16.8" customHeight="1" x14ac:dyDescent="0.25">
      <c r="A114" s="8" t="s">
        <v>86</v>
      </c>
      <c r="B114" s="9" t="s">
        <v>25</v>
      </c>
      <c r="C114" s="9" t="s">
        <v>29</v>
      </c>
      <c r="D114" s="9" t="s">
        <v>87</v>
      </c>
      <c r="E114" s="9"/>
      <c r="F114" s="9"/>
      <c r="G114" s="10">
        <f>G115+G121+G118</f>
        <v>3415505</v>
      </c>
      <c r="H114" s="10">
        <f>H115+H121+H118</f>
        <v>92400</v>
      </c>
      <c r="I114" s="10">
        <f t="shared" si="38"/>
        <v>3507905</v>
      </c>
      <c r="J114" s="10">
        <f>J115+J121+J118</f>
        <v>3419400</v>
      </c>
      <c r="K114" s="10">
        <f t="shared" si="63"/>
        <v>0</v>
      </c>
      <c r="L114" s="2">
        <f t="shared" si="39"/>
        <v>3419400</v>
      </c>
      <c r="M114" s="10">
        <f>M115+M121+M118</f>
        <v>3423500</v>
      </c>
      <c r="N114" s="10">
        <f t="shared" si="64"/>
        <v>0</v>
      </c>
      <c r="O114" s="2">
        <f t="shared" si="40"/>
        <v>3423500</v>
      </c>
    </row>
    <row r="115" spans="1:15" ht="118.2" customHeight="1" x14ac:dyDescent="0.25">
      <c r="A115" s="8" t="s">
        <v>88</v>
      </c>
      <c r="B115" s="9" t="s">
        <v>25</v>
      </c>
      <c r="C115" s="9" t="s">
        <v>29</v>
      </c>
      <c r="D115" s="9" t="s">
        <v>87</v>
      </c>
      <c r="E115" s="9" t="s">
        <v>251</v>
      </c>
      <c r="F115" s="9"/>
      <c r="G115" s="10">
        <f t="shared" ref="G115:G116" si="65">G116</f>
        <v>3232000</v>
      </c>
      <c r="H115" s="32">
        <v>0</v>
      </c>
      <c r="I115" s="10">
        <f t="shared" si="38"/>
        <v>3232000</v>
      </c>
      <c r="J115" s="10">
        <f t="shared" ref="J115:J116" si="66">J116</f>
        <v>3232000</v>
      </c>
      <c r="K115" s="2">
        <v>0</v>
      </c>
      <c r="L115" s="2">
        <f t="shared" si="39"/>
        <v>3232000</v>
      </c>
      <c r="M115" s="10">
        <f t="shared" ref="M115:M116" si="67">M116</f>
        <v>3232000</v>
      </c>
      <c r="N115" s="2">
        <v>0</v>
      </c>
      <c r="O115" s="2">
        <f t="shared" si="40"/>
        <v>3232000</v>
      </c>
    </row>
    <row r="116" spans="1:15" ht="21" customHeight="1" x14ac:dyDescent="0.25">
      <c r="A116" s="8" t="s">
        <v>41</v>
      </c>
      <c r="B116" s="9" t="s">
        <v>25</v>
      </c>
      <c r="C116" s="9" t="s">
        <v>29</v>
      </c>
      <c r="D116" s="9" t="s">
        <v>87</v>
      </c>
      <c r="E116" s="9" t="s">
        <v>251</v>
      </c>
      <c r="F116" s="9" t="s">
        <v>42</v>
      </c>
      <c r="G116" s="10">
        <f t="shared" si="65"/>
        <v>3232000</v>
      </c>
      <c r="H116" s="10">
        <v>0</v>
      </c>
      <c r="I116" s="10">
        <f>I117+I123+I120</f>
        <v>3507905</v>
      </c>
      <c r="J116" s="10">
        <f t="shared" si="66"/>
        <v>3232000</v>
      </c>
      <c r="K116" s="10">
        <f t="shared" ref="K116:N116" si="68">K117+K123</f>
        <v>0</v>
      </c>
      <c r="L116" s="2">
        <f t="shared" si="39"/>
        <v>3232000</v>
      </c>
      <c r="M116" s="10">
        <f t="shared" si="67"/>
        <v>3232000</v>
      </c>
      <c r="N116" s="10">
        <f t="shared" si="68"/>
        <v>0</v>
      </c>
      <c r="O116" s="2">
        <f t="shared" si="40"/>
        <v>3232000</v>
      </c>
    </row>
    <row r="117" spans="1:15" ht="66" customHeight="1" x14ac:dyDescent="0.25">
      <c r="A117" s="8" t="s">
        <v>89</v>
      </c>
      <c r="B117" s="9" t="s">
        <v>25</v>
      </c>
      <c r="C117" s="9" t="s">
        <v>29</v>
      </c>
      <c r="D117" s="9" t="s">
        <v>87</v>
      </c>
      <c r="E117" s="9" t="s">
        <v>251</v>
      </c>
      <c r="F117" s="9" t="s">
        <v>90</v>
      </c>
      <c r="G117" s="10">
        <v>3232000</v>
      </c>
      <c r="H117" s="10">
        <v>0</v>
      </c>
      <c r="I117" s="10">
        <f t="shared" si="38"/>
        <v>3232000</v>
      </c>
      <c r="J117" s="10">
        <v>3232000</v>
      </c>
      <c r="K117" s="10">
        <f>K118</f>
        <v>0</v>
      </c>
      <c r="L117" s="2">
        <f t="shared" si="39"/>
        <v>3232000</v>
      </c>
      <c r="M117" s="10">
        <v>3232000</v>
      </c>
      <c r="N117" s="10">
        <f>N118</f>
        <v>0</v>
      </c>
      <c r="O117" s="2">
        <f t="shared" si="40"/>
        <v>3232000</v>
      </c>
    </row>
    <row r="118" spans="1:15" ht="31.8" customHeight="1" x14ac:dyDescent="0.25">
      <c r="A118" s="8" t="s">
        <v>91</v>
      </c>
      <c r="B118" s="9" t="s">
        <v>25</v>
      </c>
      <c r="C118" s="9" t="s">
        <v>29</v>
      </c>
      <c r="D118" s="9" t="s">
        <v>87</v>
      </c>
      <c r="E118" s="9" t="s">
        <v>252</v>
      </c>
      <c r="F118" s="9"/>
      <c r="G118" s="10">
        <f t="shared" ref="G118:G119" si="69">G119</f>
        <v>85000</v>
      </c>
      <c r="H118" s="10">
        <f>H119</f>
        <v>92400</v>
      </c>
      <c r="I118" s="10">
        <f t="shared" si="38"/>
        <v>177400</v>
      </c>
      <c r="J118" s="10">
        <f t="shared" ref="J118:J119" si="70">J119</f>
        <v>85000</v>
      </c>
      <c r="K118" s="10">
        <f>K119</f>
        <v>0</v>
      </c>
      <c r="L118" s="2">
        <f t="shared" si="39"/>
        <v>85000</v>
      </c>
      <c r="M118" s="10">
        <f t="shared" ref="M118:M119" si="71">M119</f>
        <v>85000</v>
      </c>
      <c r="N118" s="10">
        <f>N119</f>
        <v>0</v>
      </c>
      <c r="O118" s="2">
        <f t="shared" si="40"/>
        <v>85000</v>
      </c>
    </row>
    <row r="119" spans="1:15" ht="34.799999999999997" customHeight="1" x14ac:dyDescent="0.25">
      <c r="A119" s="8" t="s">
        <v>37</v>
      </c>
      <c r="B119" s="9" t="s">
        <v>25</v>
      </c>
      <c r="C119" s="9" t="s">
        <v>29</v>
      </c>
      <c r="D119" s="9" t="s">
        <v>87</v>
      </c>
      <c r="E119" s="9" t="s">
        <v>252</v>
      </c>
      <c r="F119" s="9" t="s">
        <v>38</v>
      </c>
      <c r="G119" s="10">
        <f t="shared" si="69"/>
        <v>85000</v>
      </c>
      <c r="H119" s="32">
        <f>H120</f>
        <v>92400</v>
      </c>
      <c r="I119" s="10">
        <f t="shared" si="38"/>
        <v>177400</v>
      </c>
      <c r="J119" s="10">
        <f t="shared" si="70"/>
        <v>85000</v>
      </c>
      <c r="K119" s="38">
        <v>0</v>
      </c>
      <c r="L119" s="2">
        <f t="shared" si="39"/>
        <v>85000</v>
      </c>
      <c r="M119" s="10">
        <f t="shared" si="71"/>
        <v>85000</v>
      </c>
      <c r="N119" s="38">
        <v>0</v>
      </c>
      <c r="O119" s="2">
        <f t="shared" si="40"/>
        <v>85000</v>
      </c>
    </row>
    <row r="120" spans="1:15" ht="48" customHeight="1" x14ac:dyDescent="0.25">
      <c r="A120" s="8" t="s">
        <v>39</v>
      </c>
      <c r="B120" s="9" t="s">
        <v>25</v>
      </c>
      <c r="C120" s="9" t="s">
        <v>29</v>
      </c>
      <c r="D120" s="9" t="s">
        <v>87</v>
      </c>
      <c r="E120" s="9" t="s">
        <v>252</v>
      </c>
      <c r="F120" s="9" t="s">
        <v>40</v>
      </c>
      <c r="G120" s="10">
        <v>85000</v>
      </c>
      <c r="H120" s="10">
        <v>92400</v>
      </c>
      <c r="I120" s="10">
        <f>G120+H120</f>
        <v>177400</v>
      </c>
      <c r="J120" s="10">
        <v>85000</v>
      </c>
      <c r="K120" s="39">
        <f>K121</f>
        <v>0</v>
      </c>
      <c r="L120" s="2">
        <f t="shared" si="39"/>
        <v>85000</v>
      </c>
      <c r="M120" s="10">
        <v>85000</v>
      </c>
      <c r="N120" s="38">
        <v>0</v>
      </c>
      <c r="O120" s="2">
        <f t="shared" si="40"/>
        <v>85000</v>
      </c>
    </row>
    <row r="121" spans="1:15" ht="34.799999999999997" customHeight="1" x14ac:dyDescent="0.25">
      <c r="A121" s="8" t="s">
        <v>92</v>
      </c>
      <c r="B121" s="9" t="s">
        <v>25</v>
      </c>
      <c r="C121" s="9" t="s">
        <v>29</v>
      </c>
      <c r="D121" s="9" t="s">
        <v>87</v>
      </c>
      <c r="E121" s="9" t="s">
        <v>253</v>
      </c>
      <c r="F121" s="9"/>
      <c r="G121" s="10">
        <f t="shared" ref="G121:G122" si="72">G122</f>
        <v>98505</v>
      </c>
      <c r="H121" s="10">
        <f>H122</f>
        <v>0</v>
      </c>
      <c r="I121" s="10">
        <f>G121+H121</f>
        <v>98505</v>
      </c>
      <c r="J121" s="10">
        <f t="shared" ref="J121:K122" si="73">J122</f>
        <v>102400</v>
      </c>
      <c r="K121" s="10">
        <f t="shared" si="73"/>
        <v>0</v>
      </c>
      <c r="L121" s="2">
        <f t="shared" si="39"/>
        <v>102400</v>
      </c>
      <c r="M121" s="10">
        <f t="shared" ref="M121:M122" si="74">M122</f>
        <v>106500</v>
      </c>
      <c r="N121" s="38">
        <v>0</v>
      </c>
      <c r="O121" s="2">
        <f t="shared" si="40"/>
        <v>106500</v>
      </c>
    </row>
    <row r="122" spans="1:15" ht="23.4" customHeight="1" x14ac:dyDescent="0.25">
      <c r="A122" s="8" t="s">
        <v>41</v>
      </c>
      <c r="B122" s="9" t="s">
        <v>25</v>
      </c>
      <c r="C122" s="9" t="s">
        <v>29</v>
      </c>
      <c r="D122" s="9" t="s">
        <v>87</v>
      </c>
      <c r="E122" s="9" t="s">
        <v>253</v>
      </c>
      <c r="F122" s="9" t="s">
        <v>42</v>
      </c>
      <c r="G122" s="10">
        <f t="shared" si="72"/>
        <v>98505</v>
      </c>
      <c r="H122" s="32">
        <f>H123</f>
        <v>0</v>
      </c>
      <c r="I122" s="10">
        <f>G122:G123+H122</f>
        <v>98505</v>
      </c>
      <c r="J122" s="10">
        <f t="shared" si="73"/>
        <v>102400</v>
      </c>
      <c r="K122" s="10">
        <f t="shared" si="73"/>
        <v>0</v>
      </c>
      <c r="L122" s="2">
        <f t="shared" si="39"/>
        <v>102400</v>
      </c>
      <c r="M122" s="10">
        <f t="shared" si="74"/>
        <v>106500</v>
      </c>
      <c r="N122" s="38">
        <v>0</v>
      </c>
      <c r="O122" s="2">
        <f t="shared" si="40"/>
        <v>106500</v>
      </c>
    </row>
    <row r="123" spans="1:15" ht="22.8" customHeight="1" x14ac:dyDescent="0.25">
      <c r="A123" s="8" t="s">
        <v>61</v>
      </c>
      <c r="B123" s="9" t="s">
        <v>25</v>
      </c>
      <c r="C123" s="9" t="s">
        <v>29</v>
      </c>
      <c r="D123" s="9" t="s">
        <v>87</v>
      </c>
      <c r="E123" s="9" t="s">
        <v>253</v>
      </c>
      <c r="F123" s="9" t="s">
        <v>44</v>
      </c>
      <c r="G123" s="10">
        <v>98505</v>
      </c>
      <c r="H123" s="10">
        <v>0</v>
      </c>
      <c r="I123" s="10">
        <f t="shared" si="38"/>
        <v>98505</v>
      </c>
      <c r="J123" s="10">
        <v>102400</v>
      </c>
      <c r="K123" s="10">
        <v>0</v>
      </c>
      <c r="L123" s="2">
        <f t="shared" si="39"/>
        <v>102400</v>
      </c>
      <c r="M123" s="10">
        <v>106500</v>
      </c>
      <c r="N123" s="10">
        <f>N124+N126</f>
        <v>0</v>
      </c>
      <c r="O123" s="2">
        <f t="shared" si="40"/>
        <v>106500</v>
      </c>
    </row>
    <row r="124" spans="1:15" ht="21.6" customHeight="1" x14ac:dyDescent="0.25">
      <c r="A124" s="8" t="s">
        <v>93</v>
      </c>
      <c r="B124" s="9" t="s">
        <v>25</v>
      </c>
      <c r="C124" s="9" t="s">
        <v>29</v>
      </c>
      <c r="D124" s="9" t="s">
        <v>71</v>
      </c>
      <c r="E124" s="9"/>
      <c r="F124" s="9"/>
      <c r="G124" s="10">
        <f>G125+G128</f>
        <v>5710000</v>
      </c>
      <c r="H124" s="10">
        <f>H125+H128</f>
        <v>6559895.0600000005</v>
      </c>
      <c r="I124" s="10">
        <f t="shared" si="38"/>
        <v>12269895.060000001</v>
      </c>
      <c r="J124" s="10">
        <f t="shared" ref="J124:J126" si="75">J125</f>
        <v>5848000</v>
      </c>
      <c r="K124" s="10">
        <f>K125</f>
        <v>0</v>
      </c>
      <c r="L124" s="2">
        <f t="shared" si="39"/>
        <v>5848000</v>
      </c>
      <c r="M124" s="10">
        <f t="shared" ref="M124:M126" si="76">M125</f>
        <v>6118500</v>
      </c>
      <c r="N124" s="10">
        <f>N125</f>
        <v>0</v>
      </c>
      <c r="O124" s="2">
        <f t="shared" si="40"/>
        <v>6118500</v>
      </c>
    </row>
    <row r="125" spans="1:15" ht="52.8" customHeight="1" x14ac:dyDescent="0.25">
      <c r="A125" s="8" t="s">
        <v>94</v>
      </c>
      <c r="B125" s="9" t="s">
        <v>25</v>
      </c>
      <c r="C125" s="9" t="s">
        <v>29</v>
      </c>
      <c r="D125" s="9" t="s">
        <v>71</v>
      </c>
      <c r="E125" s="9" t="s">
        <v>254</v>
      </c>
      <c r="F125" s="9"/>
      <c r="G125" s="10">
        <f>G126</f>
        <v>5710000</v>
      </c>
      <c r="H125" s="32">
        <f>H126</f>
        <v>-350585.8</v>
      </c>
      <c r="I125" s="10">
        <f t="shared" si="38"/>
        <v>5359414.2</v>
      </c>
      <c r="J125" s="10">
        <f t="shared" si="75"/>
        <v>5848000</v>
      </c>
      <c r="K125" s="2">
        <v>0</v>
      </c>
      <c r="L125" s="2">
        <f t="shared" si="39"/>
        <v>5848000</v>
      </c>
      <c r="M125" s="10">
        <f t="shared" si="76"/>
        <v>6118500</v>
      </c>
      <c r="N125" s="2">
        <v>0</v>
      </c>
      <c r="O125" s="2">
        <f t="shared" si="40"/>
        <v>6118500</v>
      </c>
    </row>
    <row r="126" spans="1:15" ht="34.799999999999997" customHeight="1" x14ac:dyDescent="0.25">
      <c r="A126" s="8" t="s">
        <v>37</v>
      </c>
      <c r="B126" s="9" t="s">
        <v>25</v>
      </c>
      <c r="C126" s="9" t="s">
        <v>29</v>
      </c>
      <c r="D126" s="9" t="s">
        <v>71</v>
      </c>
      <c r="E126" s="9" t="s">
        <v>254</v>
      </c>
      <c r="F126" s="9" t="s">
        <v>38</v>
      </c>
      <c r="G126" s="10">
        <f>G127</f>
        <v>5710000</v>
      </c>
      <c r="H126" s="10">
        <f>H127</f>
        <v>-350585.8</v>
      </c>
      <c r="I126" s="10">
        <f t="shared" si="38"/>
        <v>5359414.2</v>
      </c>
      <c r="J126" s="10">
        <f t="shared" si="75"/>
        <v>5848000</v>
      </c>
      <c r="K126" s="10">
        <f>K127</f>
        <v>0</v>
      </c>
      <c r="L126" s="2">
        <f t="shared" si="39"/>
        <v>5848000</v>
      </c>
      <c r="M126" s="10">
        <f t="shared" si="76"/>
        <v>6118500</v>
      </c>
      <c r="N126" s="10">
        <f>N127</f>
        <v>0</v>
      </c>
      <c r="O126" s="2">
        <f t="shared" si="40"/>
        <v>6118500</v>
      </c>
    </row>
    <row r="127" spans="1:15" ht="50.4" customHeight="1" x14ac:dyDescent="0.25">
      <c r="A127" s="8" t="s">
        <v>39</v>
      </c>
      <c r="B127" s="9" t="s">
        <v>25</v>
      </c>
      <c r="C127" s="9" t="s">
        <v>29</v>
      </c>
      <c r="D127" s="9" t="s">
        <v>71</v>
      </c>
      <c r="E127" s="9" t="s">
        <v>254</v>
      </c>
      <c r="F127" s="9" t="s">
        <v>40</v>
      </c>
      <c r="G127" s="10">
        <v>5710000</v>
      </c>
      <c r="H127" s="32">
        <v>-350585.8</v>
      </c>
      <c r="I127" s="10">
        <f t="shared" si="38"/>
        <v>5359414.2</v>
      </c>
      <c r="J127" s="10">
        <v>5848000</v>
      </c>
      <c r="K127" s="2">
        <v>0</v>
      </c>
      <c r="L127" s="2">
        <f t="shared" si="39"/>
        <v>5848000</v>
      </c>
      <c r="M127" s="10">
        <v>6118500</v>
      </c>
      <c r="N127" s="2">
        <v>0</v>
      </c>
      <c r="O127" s="2">
        <f t="shared" si="40"/>
        <v>6118500</v>
      </c>
    </row>
    <row r="128" spans="1:15" ht="54" customHeight="1" x14ac:dyDescent="0.25">
      <c r="A128" s="8" t="s">
        <v>322</v>
      </c>
      <c r="B128" s="9" t="s">
        <v>25</v>
      </c>
      <c r="C128" s="9" t="s">
        <v>29</v>
      </c>
      <c r="D128" s="9" t="s">
        <v>71</v>
      </c>
      <c r="E128" s="9" t="s">
        <v>374</v>
      </c>
      <c r="F128" s="9"/>
      <c r="G128" s="10">
        <f>G129</f>
        <v>0</v>
      </c>
      <c r="H128" s="32">
        <f>H129</f>
        <v>6910480.8600000003</v>
      </c>
      <c r="I128" s="10">
        <f t="shared" si="38"/>
        <v>6910480.8600000003</v>
      </c>
      <c r="J128" s="10">
        <f>J129</f>
        <v>0</v>
      </c>
      <c r="K128" s="10">
        <f>K129</f>
        <v>0</v>
      </c>
      <c r="L128" s="2">
        <f t="shared" si="39"/>
        <v>0</v>
      </c>
      <c r="M128" s="10">
        <f>M129</f>
        <v>0</v>
      </c>
      <c r="N128" s="10">
        <f>N129</f>
        <v>0</v>
      </c>
      <c r="O128" s="2">
        <f t="shared" si="40"/>
        <v>0</v>
      </c>
    </row>
    <row r="129" spans="1:15" ht="38.4" customHeight="1" x14ac:dyDescent="0.25">
      <c r="A129" s="8" t="s">
        <v>37</v>
      </c>
      <c r="B129" s="9" t="s">
        <v>25</v>
      </c>
      <c r="C129" s="9" t="s">
        <v>29</v>
      </c>
      <c r="D129" s="9" t="s">
        <v>71</v>
      </c>
      <c r="E129" s="9" t="s">
        <v>374</v>
      </c>
      <c r="F129" s="9" t="s">
        <v>38</v>
      </c>
      <c r="G129" s="10">
        <f>G130</f>
        <v>0</v>
      </c>
      <c r="H129" s="32">
        <f>H130</f>
        <v>6910480.8600000003</v>
      </c>
      <c r="I129" s="10">
        <f t="shared" si="38"/>
        <v>6910480.8600000003</v>
      </c>
      <c r="J129" s="10">
        <f>J130</f>
        <v>0</v>
      </c>
      <c r="K129" s="10">
        <f>K130</f>
        <v>0</v>
      </c>
      <c r="L129" s="2">
        <f t="shared" si="39"/>
        <v>0</v>
      </c>
      <c r="M129" s="10">
        <f>M130</f>
        <v>0</v>
      </c>
      <c r="N129" s="10">
        <f>N130</f>
        <v>0</v>
      </c>
      <c r="O129" s="2">
        <f t="shared" si="40"/>
        <v>0</v>
      </c>
    </row>
    <row r="130" spans="1:15" ht="46.8" customHeight="1" x14ac:dyDescent="0.25">
      <c r="A130" s="8" t="s">
        <v>48</v>
      </c>
      <c r="B130" s="9" t="s">
        <v>25</v>
      </c>
      <c r="C130" s="9" t="s">
        <v>29</v>
      </c>
      <c r="D130" s="9" t="s">
        <v>71</v>
      </c>
      <c r="E130" s="9" t="s">
        <v>374</v>
      </c>
      <c r="F130" s="9" t="s">
        <v>40</v>
      </c>
      <c r="G130" s="10">
        <v>0</v>
      </c>
      <c r="H130" s="32">
        <v>6910480.8600000003</v>
      </c>
      <c r="I130" s="10">
        <v>0</v>
      </c>
      <c r="J130" s="10">
        <v>0</v>
      </c>
      <c r="K130" s="40">
        <v>0</v>
      </c>
      <c r="L130" s="2">
        <f t="shared" si="39"/>
        <v>0</v>
      </c>
      <c r="M130" s="10">
        <v>0</v>
      </c>
      <c r="N130" s="40">
        <v>0</v>
      </c>
      <c r="O130" s="2">
        <f t="shared" si="40"/>
        <v>0</v>
      </c>
    </row>
    <row r="131" spans="1:15" ht="34.799999999999997" customHeight="1" x14ac:dyDescent="0.25">
      <c r="A131" s="8" t="s">
        <v>95</v>
      </c>
      <c r="B131" s="9" t="s">
        <v>25</v>
      </c>
      <c r="C131" s="9" t="s">
        <v>29</v>
      </c>
      <c r="D131" s="9" t="s">
        <v>19</v>
      </c>
      <c r="E131" s="9"/>
      <c r="F131" s="9"/>
      <c r="G131" s="10">
        <f>G132+G135+G138</f>
        <v>35000</v>
      </c>
      <c r="H131" s="10">
        <f>H132+H135</f>
        <v>0</v>
      </c>
      <c r="I131" s="10">
        <f t="shared" si="38"/>
        <v>35000</v>
      </c>
      <c r="J131" s="10">
        <f>J132+J135</f>
        <v>15000</v>
      </c>
      <c r="K131" s="10">
        <f t="shared" ref="K131" si="77">K132+K142</f>
        <v>0</v>
      </c>
      <c r="L131" s="2">
        <f t="shared" si="39"/>
        <v>15000</v>
      </c>
      <c r="M131" s="10">
        <f>M132+M135</f>
        <v>3478959.83</v>
      </c>
      <c r="N131" s="10">
        <f t="shared" ref="N131" si="78">N132+N142</f>
        <v>0</v>
      </c>
      <c r="O131" s="2">
        <f t="shared" si="40"/>
        <v>3478959.83</v>
      </c>
    </row>
    <row r="132" spans="1:15" ht="32.4" customHeight="1" x14ac:dyDescent="0.25">
      <c r="A132" s="8" t="s">
        <v>96</v>
      </c>
      <c r="B132" s="9" t="s">
        <v>25</v>
      </c>
      <c r="C132" s="9" t="s">
        <v>29</v>
      </c>
      <c r="D132" s="9" t="s">
        <v>19</v>
      </c>
      <c r="E132" s="9" t="s">
        <v>255</v>
      </c>
      <c r="F132" s="9"/>
      <c r="G132" s="10">
        <f t="shared" ref="G132:G133" si="79">G133</f>
        <v>15000</v>
      </c>
      <c r="H132" s="10">
        <f>H133+H136</f>
        <v>0</v>
      </c>
      <c r="I132" s="10">
        <f t="shared" si="38"/>
        <v>15000</v>
      </c>
      <c r="J132" s="10">
        <f t="shared" ref="J132:J133" si="80">J133</f>
        <v>15000</v>
      </c>
      <c r="K132" s="10">
        <f>K133+K136</f>
        <v>0</v>
      </c>
      <c r="L132" s="2">
        <f t="shared" si="39"/>
        <v>15000</v>
      </c>
      <c r="M132" s="10">
        <f t="shared" ref="M132:M133" si="81">M133</f>
        <v>15000</v>
      </c>
      <c r="N132" s="10">
        <f>N133+N136</f>
        <v>0</v>
      </c>
      <c r="O132" s="2">
        <f t="shared" si="40"/>
        <v>15000</v>
      </c>
    </row>
    <row r="133" spans="1:15" ht="34.799999999999997" customHeight="1" x14ac:dyDescent="0.25">
      <c r="A133" s="8" t="s">
        <v>37</v>
      </c>
      <c r="B133" s="9" t="s">
        <v>25</v>
      </c>
      <c r="C133" s="9" t="s">
        <v>29</v>
      </c>
      <c r="D133" s="9" t="s">
        <v>19</v>
      </c>
      <c r="E133" s="9" t="s">
        <v>255</v>
      </c>
      <c r="F133" s="9" t="s">
        <v>38</v>
      </c>
      <c r="G133" s="10">
        <f t="shared" si="79"/>
        <v>15000</v>
      </c>
      <c r="H133" s="10">
        <f>H134</f>
        <v>0</v>
      </c>
      <c r="I133" s="10">
        <f t="shared" si="38"/>
        <v>15000</v>
      </c>
      <c r="J133" s="10">
        <f t="shared" si="80"/>
        <v>15000</v>
      </c>
      <c r="K133" s="10">
        <f>K134</f>
        <v>0</v>
      </c>
      <c r="L133" s="2">
        <f t="shared" si="39"/>
        <v>15000</v>
      </c>
      <c r="M133" s="10">
        <f t="shared" si="81"/>
        <v>15000</v>
      </c>
      <c r="N133" s="10">
        <f>N134</f>
        <v>0</v>
      </c>
      <c r="O133" s="2">
        <f t="shared" si="40"/>
        <v>15000</v>
      </c>
    </row>
    <row r="134" spans="1:15" ht="50.4" customHeight="1" x14ac:dyDescent="0.25">
      <c r="A134" s="8" t="s">
        <v>39</v>
      </c>
      <c r="B134" s="9" t="s">
        <v>25</v>
      </c>
      <c r="C134" s="9" t="s">
        <v>29</v>
      </c>
      <c r="D134" s="9" t="s">
        <v>19</v>
      </c>
      <c r="E134" s="9" t="s">
        <v>255</v>
      </c>
      <c r="F134" s="9" t="s">
        <v>40</v>
      </c>
      <c r="G134" s="10">
        <v>15000</v>
      </c>
      <c r="H134" s="10">
        <f>H135</f>
        <v>0</v>
      </c>
      <c r="I134" s="10">
        <f t="shared" si="38"/>
        <v>15000</v>
      </c>
      <c r="J134" s="10">
        <v>15000</v>
      </c>
      <c r="K134" s="10">
        <f>K135</f>
        <v>0</v>
      </c>
      <c r="L134" s="2">
        <f t="shared" si="39"/>
        <v>15000</v>
      </c>
      <c r="M134" s="10">
        <v>15000</v>
      </c>
      <c r="N134" s="10">
        <f>N135</f>
        <v>0</v>
      </c>
      <c r="O134" s="2">
        <f t="shared" si="40"/>
        <v>15000</v>
      </c>
    </row>
    <row r="135" spans="1:15" ht="28.8" customHeight="1" x14ac:dyDescent="0.25">
      <c r="A135" s="66" t="s">
        <v>353</v>
      </c>
      <c r="B135" s="9" t="s">
        <v>25</v>
      </c>
      <c r="C135" s="9" t="s">
        <v>29</v>
      </c>
      <c r="D135" s="9" t="s">
        <v>19</v>
      </c>
      <c r="E135" s="9" t="s">
        <v>354</v>
      </c>
      <c r="F135" s="9"/>
      <c r="G135" s="10">
        <f t="shared" ref="G135:H136" si="82">G136</f>
        <v>0</v>
      </c>
      <c r="H135" s="32">
        <v>0</v>
      </c>
      <c r="I135" s="10">
        <f t="shared" si="38"/>
        <v>0</v>
      </c>
      <c r="J135" s="10">
        <f t="shared" ref="J135:J136" si="83">J136</f>
        <v>0</v>
      </c>
      <c r="K135" s="2">
        <v>0</v>
      </c>
      <c r="L135" s="2">
        <f t="shared" si="39"/>
        <v>0</v>
      </c>
      <c r="M135" s="10">
        <f t="shared" ref="M135:M136" si="84">M136</f>
        <v>3463959.83</v>
      </c>
      <c r="N135" s="2">
        <v>0</v>
      </c>
      <c r="O135" s="2">
        <f t="shared" si="40"/>
        <v>3463959.83</v>
      </c>
    </row>
    <row r="136" spans="1:15" ht="34.799999999999997" customHeight="1" x14ac:dyDescent="0.25">
      <c r="A136" s="8" t="s">
        <v>47</v>
      </c>
      <c r="B136" s="9" t="s">
        <v>25</v>
      </c>
      <c r="C136" s="9" t="s">
        <v>29</v>
      </c>
      <c r="D136" s="9" t="s">
        <v>19</v>
      </c>
      <c r="E136" s="9" t="s">
        <v>354</v>
      </c>
      <c r="F136" s="9" t="s">
        <v>38</v>
      </c>
      <c r="G136" s="10">
        <f t="shared" si="82"/>
        <v>0</v>
      </c>
      <c r="H136" s="10">
        <f t="shared" si="82"/>
        <v>0</v>
      </c>
      <c r="I136" s="10">
        <f t="shared" si="38"/>
        <v>0</v>
      </c>
      <c r="J136" s="10">
        <f t="shared" si="83"/>
        <v>0</v>
      </c>
      <c r="K136" s="10">
        <f>K137</f>
        <v>0</v>
      </c>
      <c r="L136" s="2">
        <f t="shared" si="39"/>
        <v>0</v>
      </c>
      <c r="M136" s="10">
        <f t="shared" si="84"/>
        <v>3463959.83</v>
      </c>
      <c r="N136" s="10">
        <f>N137</f>
        <v>0</v>
      </c>
      <c r="O136" s="2">
        <f t="shared" si="40"/>
        <v>3463959.83</v>
      </c>
    </row>
    <row r="137" spans="1:15" ht="46.2" customHeight="1" x14ac:dyDescent="0.25">
      <c r="A137" s="8" t="s">
        <v>39</v>
      </c>
      <c r="B137" s="9" t="s">
        <v>25</v>
      </c>
      <c r="C137" s="9" t="s">
        <v>29</v>
      </c>
      <c r="D137" s="9" t="s">
        <v>19</v>
      </c>
      <c r="E137" s="9" t="s">
        <v>354</v>
      </c>
      <c r="F137" s="9" t="s">
        <v>40</v>
      </c>
      <c r="G137" s="47">
        <v>0</v>
      </c>
      <c r="H137" s="10">
        <v>0</v>
      </c>
      <c r="I137" s="10">
        <f t="shared" si="38"/>
        <v>0</v>
      </c>
      <c r="J137" s="10">
        <v>0</v>
      </c>
      <c r="K137" s="10">
        <f>K141</f>
        <v>0</v>
      </c>
      <c r="L137" s="2">
        <f t="shared" si="39"/>
        <v>0</v>
      </c>
      <c r="M137" s="10">
        <v>3463959.83</v>
      </c>
      <c r="N137" s="10">
        <f>N141</f>
        <v>0</v>
      </c>
      <c r="O137" s="2">
        <f t="shared" si="40"/>
        <v>3463959.83</v>
      </c>
    </row>
    <row r="138" spans="1:15" ht="83.4" customHeight="1" x14ac:dyDescent="0.25">
      <c r="A138" s="70" t="s">
        <v>355</v>
      </c>
      <c r="B138" s="71" t="s">
        <v>25</v>
      </c>
      <c r="C138" s="71" t="s">
        <v>29</v>
      </c>
      <c r="D138" s="71" t="s">
        <v>19</v>
      </c>
      <c r="E138" s="71" t="s">
        <v>356</v>
      </c>
      <c r="F138" s="71"/>
      <c r="G138" s="47">
        <f>G139</f>
        <v>20000</v>
      </c>
      <c r="H138" s="47">
        <f>H139</f>
        <v>0</v>
      </c>
      <c r="I138" s="10">
        <f t="shared" si="38"/>
        <v>20000</v>
      </c>
      <c r="J138" s="10">
        <f>J139</f>
        <v>0</v>
      </c>
      <c r="K138" s="10">
        <f>K139</f>
        <v>0</v>
      </c>
      <c r="L138" s="2">
        <f t="shared" si="39"/>
        <v>0</v>
      </c>
      <c r="M138" s="10">
        <f>M139</f>
        <v>0</v>
      </c>
      <c r="N138" s="10">
        <f>N139</f>
        <v>0</v>
      </c>
      <c r="O138" s="2">
        <f t="shared" si="40"/>
        <v>0</v>
      </c>
    </row>
    <row r="139" spans="1:15" ht="37.799999999999997" customHeight="1" x14ac:dyDescent="0.25">
      <c r="A139" s="70" t="s">
        <v>37</v>
      </c>
      <c r="B139" s="71" t="s">
        <v>25</v>
      </c>
      <c r="C139" s="71" t="s">
        <v>29</v>
      </c>
      <c r="D139" s="71" t="s">
        <v>19</v>
      </c>
      <c r="E139" s="71" t="s">
        <v>356</v>
      </c>
      <c r="F139" s="71" t="s">
        <v>38</v>
      </c>
      <c r="G139" s="47">
        <f>G140</f>
        <v>20000</v>
      </c>
      <c r="H139" s="47">
        <f>H140</f>
        <v>0</v>
      </c>
      <c r="I139" s="10">
        <f t="shared" si="38"/>
        <v>20000</v>
      </c>
      <c r="J139" s="10">
        <f>J140</f>
        <v>0</v>
      </c>
      <c r="K139" s="10">
        <f>K140</f>
        <v>0</v>
      </c>
      <c r="L139" s="2">
        <f t="shared" si="39"/>
        <v>0</v>
      </c>
      <c r="M139" s="10">
        <f>M140</f>
        <v>0</v>
      </c>
      <c r="N139" s="10">
        <f>N140</f>
        <v>0</v>
      </c>
      <c r="O139" s="2">
        <f t="shared" si="40"/>
        <v>0</v>
      </c>
    </row>
    <row r="140" spans="1:15" ht="54" customHeight="1" x14ac:dyDescent="0.25">
      <c r="A140" s="70" t="s">
        <v>39</v>
      </c>
      <c r="B140" s="71" t="s">
        <v>25</v>
      </c>
      <c r="C140" s="71" t="s">
        <v>29</v>
      </c>
      <c r="D140" s="71" t="s">
        <v>19</v>
      </c>
      <c r="E140" s="71" t="s">
        <v>356</v>
      </c>
      <c r="F140" s="71" t="s">
        <v>40</v>
      </c>
      <c r="G140" s="47">
        <v>20000</v>
      </c>
      <c r="H140" s="10">
        <v>0</v>
      </c>
      <c r="I140" s="10">
        <f t="shared" si="38"/>
        <v>20000</v>
      </c>
      <c r="J140" s="10">
        <v>0</v>
      </c>
      <c r="K140" s="58">
        <v>0</v>
      </c>
      <c r="L140" s="2">
        <f t="shared" si="39"/>
        <v>0</v>
      </c>
      <c r="M140" s="10">
        <v>0</v>
      </c>
      <c r="N140" s="58">
        <v>0</v>
      </c>
      <c r="O140" s="2">
        <f t="shared" si="40"/>
        <v>0</v>
      </c>
    </row>
    <row r="141" spans="1:15" ht="34.200000000000003" customHeight="1" x14ac:dyDescent="0.25">
      <c r="A141" s="41" t="s">
        <v>98</v>
      </c>
      <c r="B141" s="42" t="s">
        <v>25</v>
      </c>
      <c r="C141" s="44" t="s">
        <v>50</v>
      </c>
      <c r="D141" s="42"/>
      <c r="E141" s="42"/>
      <c r="F141" s="42"/>
      <c r="G141" s="43">
        <f>G142+G149+G162</f>
        <v>2187267</v>
      </c>
      <c r="H141" s="56">
        <f>H142+H149</f>
        <v>-1069232.3</v>
      </c>
      <c r="I141" s="6">
        <f t="shared" si="38"/>
        <v>1118034.7</v>
      </c>
      <c r="J141" s="43">
        <f>J142+J149</f>
        <v>124800</v>
      </c>
      <c r="K141" s="2">
        <v>0</v>
      </c>
      <c r="L141" s="34">
        <f t="shared" si="39"/>
        <v>124800</v>
      </c>
      <c r="M141" s="43">
        <f>M142+M149</f>
        <v>4154800</v>
      </c>
      <c r="N141" s="2">
        <v>0</v>
      </c>
      <c r="O141" s="34">
        <f t="shared" si="40"/>
        <v>4154800</v>
      </c>
    </row>
    <row r="142" spans="1:15" ht="19.2" customHeight="1" x14ac:dyDescent="0.25">
      <c r="A142" s="8" t="s">
        <v>99</v>
      </c>
      <c r="B142" s="9" t="s">
        <v>25</v>
      </c>
      <c r="C142" s="9" t="s">
        <v>50</v>
      </c>
      <c r="D142" s="9" t="s">
        <v>27</v>
      </c>
      <c r="E142" s="9"/>
      <c r="F142" s="9"/>
      <c r="G142" s="10">
        <f>G143+G146</f>
        <v>259800</v>
      </c>
      <c r="H142" s="10">
        <f>H146</f>
        <v>1638.72</v>
      </c>
      <c r="I142" s="10">
        <f>I143+I146</f>
        <v>261438.72</v>
      </c>
      <c r="J142" s="10">
        <f>J143+J146</f>
        <v>124800</v>
      </c>
      <c r="K142" s="10">
        <f>K143+K146+K152</f>
        <v>0</v>
      </c>
      <c r="L142" s="10">
        <f>L143+L146+L152</f>
        <v>124800</v>
      </c>
      <c r="M142" s="10">
        <f>M143+M146</f>
        <v>124800</v>
      </c>
      <c r="N142" s="10">
        <f>N143+N146+N152</f>
        <v>0</v>
      </c>
      <c r="O142" s="2">
        <f t="shared" si="40"/>
        <v>124800</v>
      </c>
    </row>
    <row r="143" spans="1:15" ht="81.599999999999994" customHeight="1" x14ac:dyDescent="0.25">
      <c r="A143" s="8" t="s">
        <v>100</v>
      </c>
      <c r="B143" s="9" t="s">
        <v>25</v>
      </c>
      <c r="C143" s="9" t="s">
        <v>50</v>
      </c>
      <c r="D143" s="9" t="s">
        <v>27</v>
      </c>
      <c r="E143" s="9" t="s">
        <v>256</v>
      </c>
      <c r="F143" s="9"/>
      <c r="G143" s="10">
        <f t="shared" ref="G143:G144" si="85">G144</f>
        <v>124800</v>
      </c>
      <c r="H143" s="10">
        <f>H144</f>
        <v>0</v>
      </c>
      <c r="I143" s="10">
        <f t="shared" si="38"/>
        <v>124800</v>
      </c>
      <c r="J143" s="10">
        <f t="shared" ref="J143:J144" si="86">J144</f>
        <v>124800</v>
      </c>
      <c r="K143" s="10">
        <v>0</v>
      </c>
      <c r="L143" s="2">
        <f t="shared" si="39"/>
        <v>124800</v>
      </c>
      <c r="M143" s="10">
        <f t="shared" ref="M143:M144" si="87">M144</f>
        <v>124800</v>
      </c>
      <c r="N143" s="10">
        <v>0</v>
      </c>
      <c r="O143" s="2">
        <f t="shared" si="40"/>
        <v>124800</v>
      </c>
    </row>
    <row r="144" spans="1:15" ht="34.799999999999997" customHeight="1" x14ac:dyDescent="0.25">
      <c r="A144" s="8" t="s">
        <v>37</v>
      </c>
      <c r="B144" s="9" t="s">
        <v>25</v>
      </c>
      <c r="C144" s="9" t="s">
        <v>50</v>
      </c>
      <c r="D144" s="9" t="s">
        <v>27</v>
      </c>
      <c r="E144" s="9" t="s">
        <v>256</v>
      </c>
      <c r="F144" s="9" t="s">
        <v>38</v>
      </c>
      <c r="G144" s="10">
        <f t="shared" si="85"/>
        <v>124800</v>
      </c>
      <c r="H144" s="10">
        <f>H145</f>
        <v>0</v>
      </c>
      <c r="I144" s="10">
        <f t="shared" si="38"/>
        <v>124800</v>
      </c>
      <c r="J144" s="10">
        <f t="shared" si="86"/>
        <v>124800</v>
      </c>
      <c r="K144" s="10">
        <v>0</v>
      </c>
      <c r="L144" s="2">
        <f t="shared" si="39"/>
        <v>124800</v>
      </c>
      <c r="M144" s="10">
        <f t="shared" si="87"/>
        <v>124800</v>
      </c>
      <c r="N144" s="10">
        <v>0</v>
      </c>
      <c r="O144" s="2">
        <f t="shared" si="40"/>
        <v>124800</v>
      </c>
    </row>
    <row r="145" spans="1:15" ht="49.8" customHeight="1" x14ac:dyDescent="0.25">
      <c r="A145" s="8" t="s">
        <v>39</v>
      </c>
      <c r="B145" s="9" t="s">
        <v>25</v>
      </c>
      <c r="C145" s="9" t="s">
        <v>50</v>
      </c>
      <c r="D145" s="9" t="s">
        <v>27</v>
      </c>
      <c r="E145" s="9" t="s">
        <v>256</v>
      </c>
      <c r="F145" s="9" t="s">
        <v>40</v>
      </c>
      <c r="G145" s="10">
        <v>124800</v>
      </c>
      <c r="H145" s="32">
        <v>0</v>
      </c>
      <c r="I145" s="10">
        <f t="shared" si="38"/>
        <v>124800</v>
      </c>
      <c r="J145" s="10">
        <v>124800</v>
      </c>
      <c r="K145" s="2">
        <v>0</v>
      </c>
      <c r="L145" s="2">
        <f t="shared" si="39"/>
        <v>124800</v>
      </c>
      <c r="M145" s="10">
        <v>124800</v>
      </c>
      <c r="N145" s="2">
        <v>0</v>
      </c>
      <c r="O145" s="2">
        <f t="shared" si="40"/>
        <v>124800</v>
      </c>
    </row>
    <row r="146" spans="1:15" ht="142.80000000000001" customHeight="1" x14ac:dyDescent="0.25">
      <c r="A146" s="8" t="s">
        <v>101</v>
      </c>
      <c r="B146" s="9" t="s">
        <v>25</v>
      </c>
      <c r="C146" s="9" t="s">
        <v>50</v>
      </c>
      <c r="D146" s="9" t="s">
        <v>27</v>
      </c>
      <c r="E146" s="9" t="s">
        <v>257</v>
      </c>
      <c r="F146" s="9"/>
      <c r="G146" s="10">
        <f t="shared" ref="G146:G147" si="88">G147</f>
        <v>135000</v>
      </c>
      <c r="H146" s="10">
        <f>H147</f>
        <v>1638.72</v>
      </c>
      <c r="I146" s="10">
        <f t="shared" si="38"/>
        <v>136638.72</v>
      </c>
      <c r="J146" s="10">
        <f t="shared" ref="J146:J147" si="89">J147</f>
        <v>0</v>
      </c>
      <c r="K146" s="10">
        <f>K147</f>
        <v>0</v>
      </c>
      <c r="L146" s="2">
        <f t="shared" si="39"/>
        <v>0</v>
      </c>
      <c r="M146" s="10">
        <f t="shared" ref="M146:M147" si="90">M147</f>
        <v>0</v>
      </c>
      <c r="N146" s="10">
        <f>N147</f>
        <v>0</v>
      </c>
      <c r="O146" s="2">
        <f t="shared" si="40"/>
        <v>0</v>
      </c>
    </row>
    <row r="147" spans="1:15" ht="19.8" customHeight="1" x14ac:dyDescent="0.25">
      <c r="A147" s="8" t="s">
        <v>53</v>
      </c>
      <c r="B147" s="9" t="s">
        <v>25</v>
      </c>
      <c r="C147" s="9" t="s">
        <v>50</v>
      </c>
      <c r="D147" s="9" t="s">
        <v>27</v>
      </c>
      <c r="E147" s="9" t="s">
        <v>257</v>
      </c>
      <c r="F147" s="9" t="s">
        <v>54</v>
      </c>
      <c r="G147" s="10">
        <f t="shared" si="88"/>
        <v>135000</v>
      </c>
      <c r="H147" s="10">
        <f>H148</f>
        <v>1638.72</v>
      </c>
      <c r="I147" s="10">
        <f t="shared" si="38"/>
        <v>136638.72</v>
      </c>
      <c r="J147" s="10">
        <f t="shared" si="89"/>
        <v>0</v>
      </c>
      <c r="K147" s="10">
        <f>K148</f>
        <v>0</v>
      </c>
      <c r="L147" s="2">
        <f t="shared" si="39"/>
        <v>0</v>
      </c>
      <c r="M147" s="10">
        <f t="shared" si="90"/>
        <v>0</v>
      </c>
      <c r="N147" s="10">
        <f>N148</f>
        <v>0</v>
      </c>
      <c r="O147" s="2">
        <f t="shared" si="40"/>
        <v>0</v>
      </c>
    </row>
    <row r="148" spans="1:15" ht="22.8" customHeight="1" x14ac:dyDescent="0.25">
      <c r="A148" s="8" t="s">
        <v>102</v>
      </c>
      <c r="B148" s="9" t="s">
        <v>25</v>
      </c>
      <c r="C148" s="9" t="s">
        <v>50</v>
      </c>
      <c r="D148" s="9" t="s">
        <v>27</v>
      </c>
      <c r="E148" s="9" t="s">
        <v>257</v>
      </c>
      <c r="F148" s="9" t="s">
        <v>103</v>
      </c>
      <c r="G148" s="10">
        <v>135000</v>
      </c>
      <c r="H148" s="32">
        <v>1638.72</v>
      </c>
      <c r="I148" s="10">
        <f t="shared" si="38"/>
        <v>136638.72</v>
      </c>
      <c r="J148" s="10">
        <v>0</v>
      </c>
      <c r="K148" s="2">
        <v>0</v>
      </c>
      <c r="L148" s="2">
        <f t="shared" si="39"/>
        <v>0</v>
      </c>
      <c r="M148" s="10">
        <v>0</v>
      </c>
      <c r="N148" s="2">
        <v>0</v>
      </c>
      <c r="O148" s="2">
        <f t="shared" si="40"/>
        <v>0</v>
      </c>
    </row>
    <row r="149" spans="1:15" ht="20.399999999999999" customHeight="1" x14ac:dyDescent="0.25">
      <c r="A149" s="8" t="s">
        <v>104</v>
      </c>
      <c r="B149" s="9" t="s">
        <v>25</v>
      </c>
      <c r="C149" s="9" t="s">
        <v>50</v>
      </c>
      <c r="D149" s="9" t="s">
        <v>65</v>
      </c>
      <c r="E149" s="9"/>
      <c r="F149" s="9"/>
      <c r="G149" s="10">
        <f>G150+G156+G153+G159</f>
        <v>1737467</v>
      </c>
      <c r="H149" s="10">
        <f>H150+H156</f>
        <v>-1070871.02</v>
      </c>
      <c r="I149" s="10">
        <f t="shared" si="38"/>
        <v>666595.98</v>
      </c>
      <c r="J149" s="10">
        <f>J150+J156+J153+J159</f>
        <v>0</v>
      </c>
      <c r="K149" s="2">
        <v>0</v>
      </c>
      <c r="L149" s="2">
        <f t="shared" si="39"/>
        <v>0</v>
      </c>
      <c r="M149" s="10">
        <f>M150+M156+M153+M159</f>
        <v>4030000</v>
      </c>
      <c r="N149" s="2">
        <v>0</v>
      </c>
      <c r="O149" s="2">
        <f t="shared" si="40"/>
        <v>4030000</v>
      </c>
    </row>
    <row r="150" spans="1:15" ht="37.200000000000003" customHeight="1" x14ac:dyDescent="0.25">
      <c r="A150" s="8" t="s">
        <v>105</v>
      </c>
      <c r="B150" s="9" t="s">
        <v>25</v>
      </c>
      <c r="C150" s="9" t="s">
        <v>50</v>
      </c>
      <c r="D150" s="9" t="s">
        <v>65</v>
      </c>
      <c r="E150" s="9" t="s">
        <v>258</v>
      </c>
      <c r="F150" s="9"/>
      <c r="G150" s="10">
        <f t="shared" ref="G150:H151" si="91">G151</f>
        <v>897467</v>
      </c>
      <c r="H150" s="10">
        <f>H151</f>
        <v>-320871.02</v>
      </c>
      <c r="I150" s="10">
        <f t="shared" si="38"/>
        <v>576595.98</v>
      </c>
      <c r="J150" s="10">
        <f t="shared" ref="J150:J151" si="92">J151</f>
        <v>0</v>
      </c>
      <c r="K150" s="2">
        <v>0</v>
      </c>
      <c r="L150" s="2">
        <f t="shared" si="39"/>
        <v>0</v>
      </c>
      <c r="M150" s="10">
        <f t="shared" ref="M150:M151" si="93">M151</f>
        <v>30000</v>
      </c>
      <c r="N150" s="2">
        <v>0</v>
      </c>
      <c r="O150" s="2">
        <f t="shared" si="40"/>
        <v>30000</v>
      </c>
    </row>
    <row r="151" spans="1:15" ht="41.4" customHeight="1" x14ac:dyDescent="0.25">
      <c r="A151" s="8" t="s">
        <v>47</v>
      </c>
      <c r="B151" s="9" t="s">
        <v>25</v>
      </c>
      <c r="C151" s="9" t="s">
        <v>50</v>
      </c>
      <c r="D151" s="9" t="s">
        <v>65</v>
      </c>
      <c r="E151" s="9" t="s">
        <v>258</v>
      </c>
      <c r="F151" s="9" t="s">
        <v>38</v>
      </c>
      <c r="G151" s="10">
        <f t="shared" si="91"/>
        <v>897467</v>
      </c>
      <c r="H151" s="10">
        <f t="shared" si="91"/>
        <v>-320871.02</v>
      </c>
      <c r="I151" s="10">
        <f t="shared" si="38"/>
        <v>576595.98</v>
      </c>
      <c r="J151" s="10">
        <f t="shared" si="92"/>
        <v>0</v>
      </c>
      <c r="K151" s="2">
        <v>0</v>
      </c>
      <c r="L151" s="2">
        <f t="shared" si="39"/>
        <v>0</v>
      </c>
      <c r="M151" s="10">
        <f t="shared" si="93"/>
        <v>30000</v>
      </c>
      <c r="N151" s="2">
        <v>0</v>
      </c>
      <c r="O151" s="2">
        <f t="shared" si="40"/>
        <v>30000</v>
      </c>
    </row>
    <row r="152" spans="1:15" ht="48.6" customHeight="1" x14ac:dyDescent="0.25">
      <c r="A152" s="8" t="s">
        <v>39</v>
      </c>
      <c r="B152" s="9" t="s">
        <v>25</v>
      </c>
      <c r="C152" s="9" t="s">
        <v>50</v>
      </c>
      <c r="D152" s="9" t="s">
        <v>65</v>
      </c>
      <c r="E152" s="9" t="s">
        <v>258</v>
      </c>
      <c r="F152" s="9" t="s">
        <v>40</v>
      </c>
      <c r="G152" s="10">
        <v>897467</v>
      </c>
      <c r="H152" s="10">
        <v>-320871.02</v>
      </c>
      <c r="I152" s="10">
        <f t="shared" ref="I152:I229" si="94">G152+H152</f>
        <v>576595.98</v>
      </c>
      <c r="J152" s="10">
        <v>0</v>
      </c>
      <c r="K152" s="10">
        <v>0</v>
      </c>
      <c r="L152" s="2">
        <f t="shared" ref="L152:L229" si="95">J152+K152</f>
        <v>0</v>
      </c>
      <c r="M152" s="10">
        <v>30000</v>
      </c>
      <c r="N152" s="10">
        <f>N156</f>
        <v>0</v>
      </c>
      <c r="O152" s="2">
        <f t="shared" ref="O152:O229" si="96">M152+N152</f>
        <v>30000</v>
      </c>
    </row>
    <row r="153" spans="1:15" ht="114.6" customHeight="1" x14ac:dyDescent="0.25">
      <c r="A153" s="8" t="s">
        <v>357</v>
      </c>
      <c r="B153" s="9" t="s">
        <v>25</v>
      </c>
      <c r="C153" s="9" t="s">
        <v>50</v>
      </c>
      <c r="D153" s="9" t="s">
        <v>65</v>
      </c>
      <c r="E153" s="46" t="s">
        <v>358</v>
      </c>
      <c r="F153" s="9"/>
      <c r="G153" s="10">
        <f>G154</f>
        <v>90000</v>
      </c>
      <c r="H153" s="10">
        <f>H154</f>
        <v>0</v>
      </c>
      <c r="I153" s="10">
        <f t="shared" si="94"/>
        <v>90000</v>
      </c>
      <c r="J153" s="10">
        <f>J154</f>
        <v>0</v>
      </c>
      <c r="K153" s="10">
        <f>K154</f>
        <v>0</v>
      </c>
      <c r="L153" s="2">
        <f t="shared" si="95"/>
        <v>0</v>
      </c>
      <c r="M153" s="10">
        <f>M154</f>
        <v>0</v>
      </c>
      <c r="N153" s="10">
        <f>N154</f>
        <v>0</v>
      </c>
      <c r="O153" s="2">
        <f t="shared" si="96"/>
        <v>0</v>
      </c>
    </row>
    <row r="154" spans="1:15" ht="24.6" customHeight="1" x14ac:dyDescent="0.25">
      <c r="A154" s="8" t="s">
        <v>53</v>
      </c>
      <c r="B154" s="9" t="s">
        <v>25</v>
      </c>
      <c r="C154" s="9" t="s">
        <v>50</v>
      </c>
      <c r="D154" s="9" t="s">
        <v>65</v>
      </c>
      <c r="E154" s="9" t="s">
        <v>358</v>
      </c>
      <c r="F154" s="9" t="s">
        <v>54</v>
      </c>
      <c r="G154" s="10">
        <f>G155</f>
        <v>90000</v>
      </c>
      <c r="H154" s="10">
        <f>H155</f>
        <v>0</v>
      </c>
      <c r="I154" s="10">
        <f t="shared" si="94"/>
        <v>90000</v>
      </c>
      <c r="J154" s="10">
        <f>J155</f>
        <v>0</v>
      </c>
      <c r="K154" s="10">
        <f>K155</f>
        <v>0</v>
      </c>
      <c r="L154" s="2">
        <f t="shared" si="95"/>
        <v>0</v>
      </c>
      <c r="M154" s="10">
        <f>M155</f>
        <v>0</v>
      </c>
      <c r="N154" s="10">
        <f>N155</f>
        <v>0</v>
      </c>
      <c r="O154" s="2">
        <f t="shared" si="96"/>
        <v>0</v>
      </c>
    </row>
    <row r="155" spans="1:15" ht="18" customHeight="1" x14ac:dyDescent="0.25">
      <c r="A155" s="8" t="s">
        <v>102</v>
      </c>
      <c r="B155" s="9" t="s">
        <v>25</v>
      </c>
      <c r="C155" s="9" t="s">
        <v>50</v>
      </c>
      <c r="D155" s="9" t="s">
        <v>65</v>
      </c>
      <c r="E155" s="9" t="s">
        <v>358</v>
      </c>
      <c r="F155" s="9" t="s">
        <v>103</v>
      </c>
      <c r="G155" s="10">
        <v>90000</v>
      </c>
      <c r="H155" s="10">
        <v>0</v>
      </c>
      <c r="I155" s="10">
        <f t="shared" si="94"/>
        <v>90000</v>
      </c>
      <c r="J155" s="10">
        <v>0</v>
      </c>
      <c r="K155" s="10">
        <v>0</v>
      </c>
      <c r="L155" s="2">
        <f t="shared" si="95"/>
        <v>0</v>
      </c>
      <c r="M155" s="10">
        <v>0</v>
      </c>
      <c r="N155" s="10">
        <v>0</v>
      </c>
      <c r="O155" s="2">
        <f t="shared" si="96"/>
        <v>0</v>
      </c>
    </row>
    <row r="156" spans="1:15" ht="29.4" customHeight="1" x14ac:dyDescent="0.25">
      <c r="A156" s="14" t="s">
        <v>110</v>
      </c>
      <c r="B156" s="9" t="s">
        <v>25</v>
      </c>
      <c r="C156" s="9" t="s">
        <v>50</v>
      </c>
      <c r="D156" s="9" t="s">
        <v>65</v>
      </c>
      <c r="E156" s="9" t="s">
        <v>259</v>
      </c>
      <c r="F156" s="9"/>
      <c r="G156" s="10">
        <f t="shared" ref="G156:H157" si="97">SUM(G157)</f>
        <v>750000</v>
      </c>
      <c r="H156" s="10">
        <f t="shared" si="97"/>
        <v>-750000</v>
      </c>
      <c r="I156" s="10">
        <f t="shared" si="94"/>
        <v>0</v>
      </c>
      <c r="J156" s="10">
        <f t="shared" ref="J156:J157" si="98">SUM(J157)</f>
        <v>0</v>
      </c>
      <c r="K156" s="10">
        <v>0</v>
      </c>
      <c r="L156" s="2">
        <f t="shared" si="95"/>
        <v>0</v>
      </c>
      <c r="M156" s="10">
        <f t="shared" ref="M156:M157" si="99">SUM(M157)</f>
        <v>0</v>
      </c>
      <c r="N156" s="10">
        <f>N157</f>
        <v>0</v>
      </c>
      <c r="O156" s="2">
        <f t="shared" si="96"/>
        <v>0</v>
      </c>
    </row>
    <row r="157" spans="1:15" ht="34.799999999999997" customHeight="1" x14ac:dyDescent="0.25">
      <c r="A157" s="8" t="s">
        <v>47</v>
      </c>
      <c r="B157" s="9" t="s">
        <v>25</v>
      </c>
      <c r="C157" s="9" t="s">
        <v>50</v>
      </c>
      <c r="D157" s="9" t="s">
        <v>65</v>
      </c>
      <c r="E157" s="9" t="s">
        <v>259</v>
      </c>
      <c r="F157" s="9" t="s">
        <v>38</v>
      </c>
      <c r="G157" s="10">
        <f t="shared" si="97"/>
        <v>750000</v>
      </c>
      <c r="H157" s="10">
        <f t="shared" si="97"/>
        <v>-750000</v>
      </c>
      <c r="I157" s="10">
        <f t="shared" si="94"/>
        <v>0</v>
      </c>
      <c r="J157" s="10">
        <f t="shared" si="98"/>
        <v>0</v>
      </c>
      <c r="K157" s="38">
        <v>0</v>
      </c>
      <c r="L157" s="2">
        <f t="shared" si="95"/>
        <v>0</v>
      </c>
      <c r="M157" s="10">
        <f t="shared" si="99"/>
        <v>0</v>
      </c>
      <c r="N157" s="2">
        <v>0</v>
      </c>
      <c r="O157" s="2">
        <f t="shared" si="96"/>
        <v>0</v>
      </c>
    </row>
    <row r="158" spans="1:15" ht="51" customHeight="1" x14ac:dyDescent="0.25">
      <c r="A158" s="8" t="s">
        <v>39</v>
      </c>
      <c r="B158" s="9" t="s">
        <v>25</v>
      </c>
      <c r="C158" s="9" t="s">
        <v>50</v>
      </c>
      <c r="D158" s="9" t="s">
        <v>65</v>
      </c>
      <c r="E158" s="9" t="s">
        <v>259</v>
      </c>
      <c r="F158" s="9" t="s">
        <v>40</v>
      </c>
      <c r="G158" s="10">
        <v>750000</v>
      </c>
      <c r="H158" s="10">
        <v>-750000</v>
      </c>
      <c r="I158" s="10">
        <f t="shared" si="94"/>
        <v>0</v>
      </c>
      <c r="J158" s="10">
        <v>0</v>
      </c>
      <c r="K158" s="38">
        <v>0</v>
      </c>
      <c r="L158" s="2">
        <f t="shared" si="95"/>
        <v>0</v>
      </c>
      <c r="M158" s="10">
        <v>0</v>
      </c>
      <c r="N158" s="2">
        <v>0</v>
      </c>
      <c r="O158" s="2">
        <f t="shared" si="96"/>
        <v>0</v>
      </c>
    </row>
    <row r="159" spans="1:15" ht="39" customHeight="1" x14ac:dyDescent="0.25">
      <c r="A159" s="8" t="s">
        <v>359</v>
      </c>
      <c r="B159" s="9" t="s">
        <v>25</v>
      </c>
      <c r="C159" s="9" t="s">
        <v>50</v>
      </c>
      <c r="D159" s="9" t="s">
        <v>65</v>
      </c>
      <c r="E159" s="9" t="s">
        <v>360</v>
      </c>
      <c r="F159" s="9"/>
      <c r="G159" s="10">
        <f>G160</f>
        <v>0</v>
      </c>
      <c r="H159" s="10">
        <f>H160</f>
        <v>0</v>
      </c>
      <c r="I159" s="10">
        <f t="shared" ref="I159:I170" si="100">G159+H159</f>
        <v>0</v>
      </c>
      <c r="J159" s="10">
        <f>J160</f>
        <v>0</v>
      </c>
      <c r="K159" s="10">
        <f>K160</f>
        <v>0</v>
      </c>
      <c r="L159" s="2">
        <f t="shared" si="95"/>
        <v>0</v>
      </c>
      <c r="M159" s="10">
        <f>M160</f>
        <v>4000000</v>
      </c>
      <c r="N159" s="10">
        <f>N160</f>
        <v>0</v>
      </c>
      <c r="O159" s="2">
        <f t="shared" si="96"/>
        <v>4000000</v>
      </c>
    </row>
    <row r="160" spans="1:15" ht="45" customHeight="1" x14ac:dyDescent="0.25">
      <c r="A160" s="14" t="s">
        <v>106</v>
      </c>
      <c r="B160" s="9" t="s">
        <v>25</v>
      </c>
      <c r="C160" s="9" t="s">
        <v>50</v>
      </c>
      <c r="D160" s="9" t="s">
        <v>65</v>
      </c>
      <c r="E160" s="9" t="s">
        <v>360</v>
      </c>
      <c r="F160" s="9" t="s">
        <v>107</v>
      </c>
      <c r="G160" s="10">
        <f>G161</f>
        <v>0</v>
      </c>
      <c r="H160" s="10">
        <f>H161</f>
        <v>0</v>
      </c>
      <c r="I160" s="10">
        <f t="shared" si="100"/>
        <v>0</v>
      </c>
      <c r="J160" s="10">
        <f>J161</f>
        <v>0</v>
      </c>
      <c r="K160" s="10">
        <f>K161</f>
        <v>0</v>
      </c>
      <c r="L160" s="2">
        <f t="shared" si="95"/>
        <v>0</v>
      </c>
      <c r="M160" s="10">
        <f>M161</f>
        <v>4000000</v>
      </c>
      <c r="N160" s="10">
        <f>N161</f>
        <v>0</v>
      </c>
      <c r="O160" s="2">
        <f t="shared" si="96"/>
        <v>4000000</v>
      </c>
    </row>
    <row r="161" spans="1:15" ht="21.6" customHeight="1" x14ac:dyDescent="0.25">
      <c r="A161" s="14" t="s">
        <v>108</v>
      </c>
      <c r="B161" s="9" t="s">
        <v>25</v>
      </c>
      <c r="C161" s="9" t="s">
        <v>50</v>
      </c>
      <c r="D161" s="9" t="s">
        <v>65</v>
      </c>
      <c r="E161" s="9" t="s">
        <v>360</v>
      </c>
      <c r="F161" s="9" t="s">
        <v>109</v>
      </c>
      <c r="G161" s="10">
        <v>0</v>
      </c>
      <c r="H161" s="10">
        <v>0</v>
      </c>
      <c r="I161" s="10">
        <f t="shared" si="100"/>
        <v>0</v>
      </c>
      <c r="J161" s="10">
        <v>0</v>
      </c>
      <c r="K161" s="38">
        <v>0</v>
      </c>
      <c r="L161" s="2">
        <f t="shared" si="95"/>
        <v>0</v>
      </c>
      <c r="M161" s="10">
        <v>4000000</v>
      </c>
      <c r="N161" s="2">
        <v>0</v>
      </c>
      <c r="O161" s="2">
        <f t="shared" si="96"/>
        <v>4000000</v>
      </c>
    </row>
    <row r="162" spans="1:15" ht="21.6" customHeight="1" x14ac:dyDescent="0.25">
      <c r="A162" s="11" t="s">
        <v>361</v>
      </c>
      <c r="B162" s="9" t="s">
        <v>25</v>
      </c>
      <c r="C162" s="9" t="s">
        <v>50</v>
      </c>
      <c r="D162" s="9" t="s">
        <v>67</v>
      </c>
      <c r="E162" s="69"/>
      <c r="F162" s="69"/>
      <c r="G162" s="10">
        <f t="shared" ref="G162:H164" si="101">G163</f>
        <v>190000</v>
      </c>
      <c r="H162" s="10">
        <f t="shared" si="101"/>
        <v>0</v>
      </c>
      <c r="I162" s="10">
        <f t="shared" si="100"/>
        <v>190000</v>
      </c>
      <c r="J162" s="10">
        <f t="shared" ref="J162:K164" si="102">J163</f>
        <v>0</v>
      </c>
      <c r="K162" s="10">
        <f t="shared" si="102"/>
        <v>0</v>
      </c>
      <c r="L162" s="2">
        <f t="shared" si="95"/>
        <v>0</v>
      </c>
      <c r="M162" s="10">
        <f t="shared" ref="M162:N164" si="103">M163</f>
        <v>0</v>
      </c>
      <c r="N162" s="10">
        <f t="shared" si="103"/>
        <v>0</v>
      </c>
      <c r="O162" s="2">
        <f t="shared" si="96"/>
        <v>0</v>
      </c>
    </row>
    <row r="163" spans="1:15" ht="101.4" customHeight="1" x14ac:dyDescent="0.25">
      <c r="A163" s="15" t="s">
        <v>362</v>
      </c>
      <c r="B163" s="9" t="s">
        <v>25</v>
      </c>
      <c r="C163" s="9" t="s">
        <v>50</v>
      </c>
      <c r="D163" s="9" t="s">
        <v>67</v>
      </c>
      <c r="E163" s="9" t="s">
        <v>363</v>
      </c>
      <c r="F163" s="9"/>
      <c r="G163" s="10">
        <f t="shared" si="101"/>
        <v>190000</v>
      </c>
      <c r="H163" s="10">
        <f t="shared" si="101"/>
        <v>0</v>
      </c>
      <c r="I163" s="10">
        <f t="shared" si="100"/>
        <v>190000</v>
      </c>
      <c r="J163" s="10">
        <f t="shared" si="102"/>
        <v>0</v>
      </c>
      <c r="K163" s="10">
        <f t="shared" si="102"/>
        <v>0</v>
      </c>
      <c r="L163" s="2">
        <f t="shared" si="95"/>
        <v>0</v>
      </c>
      <c r="M163" s="10">
        <f t="shared" si="103"/>
        <v>0</v>
      </c>
      <c r="N163" s="10">
        <f t="shared" si="103"/>
        <v>0</v>
      </c>
      <c r="O163" s="2">
        <f t="shared" si="96"/>
        <v>0</v>
      </c>
    </row>
    <row r="164" spans="1:15" ht="38.4" customHeight="1" x14ac:dyDescent="0.25">
      <c r="A164" s="8" t="s">
        <v>47</v>
      </c>
      <c r="B164" s="9" t="s">
        <v>25</v>
      </c>
      <c r="C164" s="9" t="s">
        <v>50</v>
      </c>
      <c r="D164" s="9" t="s">
        <v>67</v>
      </c>
      <c r="E164" s="9" t="s">
        <v>363</v>
      </c>
      <c r="F164" s="9" t="s">
        <v>38</v>
      </c>
      <c r="G164" s="10">
        <f t="shared" si="101"/>
        <v>190000</v>
      </c>
      <c r="H164" s="10">
        <f t="shared" si="101"/>
        <v>0</v>
      </c>
      <c r="I164" s="10">
        <f t="shared" si="100"/>
        <v>190000</v>
      </c>
      <c r="J164" s="10">
        <f t="shared" si="102"/>
        <v>0</v>
      </c>
      <c r="K164" s="10">
        <f t="shared" si="102"/>
        <v>0</v>
      </c>
      <c r="L164" s="2">
        <f t="shared" si="95"/>
        <v>0</v>
      </c>
      <c r="M164" s="10">
        <f t="shared" si="103"/>
        <v>0</v>
      </c>
      <c r="N164" s="10">
        <f t="shared" si="103"/>
        <v>0</v>
      </c>
      <c r="O164" s="2">
        <f t="shared" si="96"/>
        <v>0</v>
      </c>
    </row>
    <row r="165" spans="1:15" ht="54" customHeight="1" x14ac:dyDescent="0.25">
      <c r="A165" s="8" t="s">
        <v>48</v>
      </c>
      <c r="B165" s="9" t="s">
        <v>25</v>
      </c>
      <c r="C165" s="9" t="s">
        <v>50</v>
      </c>
      <c r="D165" s="9" t="s">
        <v>67</v>
      </c>
      <c r="E165" s="9" t="s">
        <v>363</v>
      </c>
      <c r="F165" s="9" t="s">
        <v>40</v>
      </c>
      <c r="G165" s="10">
        <v>190000</v>
      </c>
      <c r="H165" s="10">
        <v>0</v>
      </c>
      <c r="I165" s="10">
        <f t="shared" si="100"/>
        <v>190000</v>
      </c>
      <c r="J165" s="10">
        <v>0</v>
      </c>
      <c r="K165" s="38">
        <v>0</v>
      </c>
      <c r="L165" s="2">
        <f t="shared" si="95"/>
        <v>0</v>
      </c>
      <c r="M165" s="10">
        <v>0</v>
      </c>
      <c r="N165" s="2">
        <v>0</v>
      </c>
      <c r="O165" s="2">
        <f t="shared" si="96"/>
        <v>0</v>
      </c>
    </row>
    <row r="166" spans="1:15" ht="26.4" customHeight="1" x14ac:dyDescent="0.25">
      <c r="A166" s="4" t="s">
        <v>364</v>
      </c>
      <c r="B166" s="5" t="s">
        <v>25</v>
      </c>
      <c r="C166" s="5" t="s">
        <v>84</v>
      </c>
      <c r="D166" s="5"/>
      <c r="E166" s="9"/>
      <c r="F166" s="9"/>
      <c r="G166" s="6">
        <f t="shared" ref="G166:H169" si="104">G167</f>
        <v>90000</v>
      </c>
      <c r="H166" s="6">
        <f t="shared" si="104"/>
        <v>0</v>
      </c>
      <c r="I166" s="6">
        <f t="shared" si="100"/>
        <v>90000</v>
      </c>
      <c r="J166" s="6">
        <f t="shared" ref="J166:K169" si="105">J167</f>
        <v>95000</v>
      </c>
      <c r="K166" s="6">
        <f t="shared" si="105"/>
        <v>0</v>
      </c>
      <c r="L166" s="34">
        <f t="shared" si="95"/>
        <v>95000</v>
      </c>
      <c r="M166" s="6">
        <f t="shared" ref="M166:N169" si="106">M167</f>
        <v>101000</v>
      </c>
      <c r="N166" s="6">
        <f t="shared" si="106"/>
        <v>0</v>
      </c>
      <c r="O166" s="34">
        <f t="shared" si="96"/>
        <v>101000</v>
      </c>
    </row>
    <row r="167" spans="1:15" ht="36" customHeight="1" x14ac:dyDescent="0.25">
      <c r="A167" s="8" t="s">
        <v>365</v>
      </c>
      <c r="B167" s="9" t="s">
        <v>25</v>
      </c>
      <c r="C167" s="9" t="s">
        <v>84</v>
      </c>
      <c r="D167" s="9" t="s">
        <v>50</v>
      </c>
      <c r="E167" s="9"/>
      <c r="F167" s="9"/>
      <c r="G167" s="10">
        <f t="shared" si="104"/>
        <v>90000</v>
      </c>
      <c r="H167" s="10">
        <f t="shared" si="104"/>
        <v>0</v>
      </c>
      <c r="I167" s="10">
        <f t="shared" si="100"/>
        <v>90000</v>
      </c>
      <c r="J167" s="10">
        <f t="shared" si="105"/>
        <v>95000</v>
      </c>
      <c r="K167" s="10">
        <f t="shared" si="105"/>
        <v>0</v>
      </c>
      <c r="L167" s="2">
        <f t="shared" si="95"/>
        <v>95000</v>
      </c>
      <c r="M167" s="10">
        <f t="shared" si="106"/>
        <v>101000</v>
      </c>
      <c r="N167" s="10">
        <f t="shared" si="106"/>
        <v>0</v>
      </c>
      <c r="O167" s="2">
        <f t="shared" si="96"/>
        <v>101000</v>
      </c>
    </row>
    <row r="168" spans="1:15" ht="32.4" customHeight="1" x14ac:dyDescent="0.25">
      <c r="A168" s="8" t="s">
        <v>366</v>
      </c>
      <c r="B168" s="9" t="s">
        <v>25</v>
      </c>
      <c r="C168" s="9" t="s">
        <v>84</v>
      </c>
      <c r="D168" s="9" t="s">
        <v>50</v>
      </c>
      <c r="E168" s="9" t="s">
        <v>367</v>
      </c>
      <c r="F168" s="9"/>
      <c r="G168" s="10">
        <f t="shared" si="104"/>
        <v>90000</v>
      </c>
      <c r="H168" s="10">
        <f t="shared" si="104"/>
        <v>0</v>
      </c>
      <c r="I168" s="10">
        <f t="shared" si="100"/>
        <v>90000</v>
      </c>
      <c r="J168" s="10">
        <f t="shared" si="105"/>
        <v>95000</v>
      </c>
      <c r="K168" s="10">
        <f t="shared" si="105"/>
        <v>0</v>
      </c>
      <c r="L168" s="2">
        <f t="shared" si="95"/>
        <v>95000</v>
      </c>
      <c r="M168" s="10">
        <f t="shared" si="106"/>
        <v>101000</v>
      </c>
      <c r="N168" s="10">
        <f t="shared" si="106"/>
        <v>0</v>
      </c>
      <c r="O168" s="2">
        <f t="shared" si="96"/>
        <v>101000</v>
      </c>
    </row>
    <row r="169" spans="1:15" ht="37.200000000000003" customHeight="1" x14ac:dyDescent="0.25">
      <c r="A169" s="8" t="s">
        <v>37</v>
      </c>
      <c r="B169" s="9" t="s">
        <v>25</v>
      </c>
      <c r="C169" s="9" t="s">
        <v>84</v>
      </c>
      <c r="D169" s="9" t="s">
        <v>50</v>
      </c>
      <c r="E169" s="9" t="s">
        <v>367</v>
      </c>
      <c r="F169" s="9" t="s">
        <v>38</v>
      </c>
      <c r="G169" s="10">
        <f t="shared" si="104"/>
        <v>90000</v>
      </c>
      <c r="H169" s="10">
        <f t="shared" si="104"/>
        <v>0</v>
      </c>
      <c r="I169" s="10">
        <f t="shared" si="100"/>
        <v>90000</v>
      </c>
      <c r="J169" s="10">
        <f t="shared" si="105"/>
        <v>95000</v>
      </c>
      <c r="K169" s="10">
        <f t="shared" si="105"/>
        <v>0</v>
      </c>
      <c r="L169" s="2">
        <f t="shared" si="95"/>
        <v>95000</v>
      </c>
      <c r="M169" s="10">
        <f t="shared" si="106"/>
        <v>101000</v>
      </c>
      <c r="N169" s="10">
        <f t="shared" si="106"/>
        <v>0</v>
      </c>
      <c r="O169" s="2">
        <f t="shared" si="96"/>
        <v>101000</v>
      </c>
    </row>
    <row r="170" spans="1:15" ht="54" customHeight="1" x14ac:dyDescent="0.25">
      <c r="A170" s="8" t="s">
        <v>39</v>
      </c>
      <c r="B170" s="9" t="s">
        <v>25</v>
      </c>
      <c r="C170" s="9" t="s">
        <v>84</v>
      </c>
      <c r="D170" s="9" t="s">
        <v>50</v>
      </c>
      <c r="E170" s="9" t="s">
        <v>367</v>
      </c>
      <c r="F170" s="9" t="s">
        <v>40</v>
      </c>
      <c r="G170" s="10">
        <v>90000</v>
      </c>
      <c r="H170" s="10">
        <v>0</v>
      </c>
      <c r="I170" s="10">
        <f t="shared" si="100"/>
        <v>90000</v>
      </c>
      <c r="J170" s="10">
        <v>95000</v>
      </c>
      <c r="K170" s="40">
        <v>0</v>
      </c>
      <c r="L170" s="2">
        <f t="shared" si="95"/>
        <v>95000</v>
      </c>
      <c r="M170" s="10">
        <v>101000</v>
      </c>
      <c r="N170" s="40">
        <v>0</v>
      </c>
      <c r="O170" s="2">
        <f t="shared" si="96"/>
        <v>101000</v>
      </c>
    </row>
    <row r="171" spans="1:15" ht="24" customHeight="1" x14ac:dyDescent="0.25">
      <c r="A171" s="41" t="s">
        <v>111</v>
      </c>
      <c r="B171" s="42" t="s">
        <v>25</v>
      </c>
      <c r="C171" s="44" t="s">
        <v>112</v>
      </c>
      <c r="D171" s="42"/>
      <c r="E171" s="42"/>
      <c r="F171" s="42"/>
      <c r="G171" s="43">
        <f>G178+G187+G196+G172</f>
        <v>29641380</v>
      </c>
      <c r="H171" s="43">
        <f>H178+H187+H196+H172</f>
        <v>257969.35</v>
      </c>
      <c r="I171" s="6">
        <f t="shared" si="94"/>
        <v>29899349.350000001</v>
      </c>
      <c r="J171" s="43">
        <f>J178+J187+J196</f>
        <v>24510365</v>
      </c>
      <c r="K171" s="6">
        <f>K178+K187+K196</f>
        <v>0</v>
      </c>
      <c r="L171" s="34">
        <f t="shared" si="95"/>
        <v>24510365</v>
      </c>
      <c r="M171" s="43">
        <f>M178+M187+M196</f>
        <v>24533135</v>
      </c>
      <c r="N171" s="6">
        <f>N178+N187+N196</f>
        <v>0</v>
      </c>
      <c r="O171" s="34">
        <f t="shared" si="96"/>
        <v>24533135</v>
      </c>
    </row>
    <row r="172" spans="1:15" ht="16.8" customHeight="1" x14ac:dyDescent="0.25">
      <c r="A172" s="45" t="s">
        <v>331</v>
      </c>
      <c r="B172" s="46" t="s">
        <v>25</v>
      </c>
      <c r="C172" s="46" t="s">
        <v>112</v>
      </c>
      <c r="D172" s="46" t="s">
        <v>27</v>
      </c>
      <c r="E172" s="42"/>
      <c r="F172" s="42"/>
      <c r="G172" s="47">
        <f t="shared" ref="G172:H174" si="107">G173</f>
        <v>108000</v>
      </c>
      <c r="H172" s="47">
        <f t="shared" si="107"/>
        <v>4869.3500000000004</v>
      </c>
      <c r="I172" s="10">
        <f t="shared" si="94"/>
        <v>112869.35</v>
      </c>
      <c r="J172" s="47">
        <f t="shared" ref="J172:K174" si="108">J173</f>
        <v>0</v>
      </c>
      <c r="K172" s="47">
        <f t="shared" si="108"/>
        <v>0</v>
      </c>
      <c r="L172" s="2">
        <f t="shared" si="95"/>
        <v>0</v>
      </c>
      <c r="M172" s="47">
        <f t="shared" ref="M172:N174" si="109">M173</f>
        <v>0</v>
      </c>
      <c r="N172" s="47">
        <f t="shared" si="109"/>
        <v>0</v>
      </c>
      <c r="O172" s="2">
        <f t="shared" si="96"/>
        <v>0</v>
      </c>
    </row>
    <row r="173" spans="1:15" ht="45.6" customHeight="1" x14ac:dyDescent="0.25">
      <c r="A173" s="45" t="s">
        <v>332</v>
      </c>
      <c r="B173" s="46" t="s">
        <v>25</v>
      </c>
      <c r="C173" s="46" t="s">
        <v>112</v>
      </c>
      <c r="D173" s="46" t="s">
        <v>27</v>
      </c>
      <c r="E173" s="46" t="s">
        <v>333</v>
      </c>
      <c r="F173" s="46"/>
      <c r="G173" s="47">
        <f>G174+G176</f>
        <v>108000</v>
      </c>
      <c r="H173" s="47">
        <f>H174+H176</f>
        <v>4869.3500000000004</v>
      </c>
      <c r="I173" s="10">
        <f t="shared" si="94"/>
        <v>112869.35</v>
      </c>
      <c r="J173" s="47">
        <f t="shared" si="108"/>
        <v>0</v>
      </c>
      <c r="K173" s="47">
        <f t="shared" si="108"/>
        <v>0</v>
      </c>
      <c r="L173" s="2">
        <f t="shared" si="95"/>
        <v>0</v>
      </c>
      <c r="M173" s="47">
        <f t="shared" si="109"/>
        <v>0</v>
      </c>
      <c r="N173" s="47">
        <f t="shared" si="109"/>
        <v>0</v>
      </c>
      <c r="O173" s="2">
        <f t="shared" si="96"/>
        <v>0</v>
      </c>
    </row>
    <row r="174" spans="1:15" ht="45" customHeight="1" x14ac:dyDescent="0.25">
      <c r="A174" s="14" t="s">
        <v>106</v>
      </c>
      <c r="B174" s="46" t="s">
        <v>25</v>
      </c>
      <c r="C174" s="46" t="s">
        <v>112</v>
      </c>
      <c r="D174" s="46" t="s">
        <v>27</v>
      </c>
      <c r="E174" s="46" t="s">
        <v>333</v>
      </c>
      <c r="F174" s="46" t="s">
        <v>107</v>
      </c>
      <c r="G174" s="47">
        <f t="shared" si="107"/>
        <v>108000</v>
      </c>
      <c r="H174" s="47">
        <f t="shared" si="107"/>
        <v>0</v>
      </c>
      <c r="I174" s="10">
        <f t="shared" si="94"/>
        <v>108000</v>
      </c>
      <c r="J174" s="47">
        <f t="shared" si="108"/>
        <v>0</v>
      </c>
      <c r="K174" s="47">
        <f t="shared" si="108"/>
        <v>0</v>
      </c>
      <c r="L174" s="2">
        <f t="shared" si="95"/>
        <v>0</v>
      </c>
      <c r="M174" s="47">
        <f t="shared" si="109"/>
        <v>0</v>
      </c>
      <c r="N174" s="47">
        <f t="shared" si="109"/>
        <v>0</v>
      </c>
      <c r="O174" s="2">
        <f t="shared" si="96"/>
        <v>0</v>
      </c>
    </row>
    <row r="175" spans="1:15" ht="24" customHeight="1" x14ac:dyDescent="0.25">
      <c r="A175" s="14" t="s">
        <v>108</v>
      </c>
      <c r="B175" s="46" t="s">
        <v>25</v>
      </c>
      <c r="C175" s="46" t="s">
        <v>112</v>
      </c>
      <c r="D175" s="46" t="s">
        <v>27</v>
      </c>
      <c r="E175" s="46" t="s">
        <v>333</v>
      </c>
      <c r="F175" s="46" t="s">
        <v>109</v>
      </c>
      <c r="G175" s="47">
        <v>108000</v>
      </c>
      <c r="H175" s="10">
        <v>0</v>
      </c>
      <c r="I175" s="10">
        <f t="shared" si="94"/>
        <v>108000</v>
      </c>
      <c r="J175" s="47">
        <v>0</v>
      </c>
      <c r="K175" s="10">
        <v>0</v>
      </c>
      <c r="L175" s="2">
        <f t="shared" si="95"/>
        <v>0</v>
      </c>
      <c r="M175" s="47">
        <v>0</v>
      </c>
      <c r="N175" s="10">
        <v>0</v>
      </c>
      <c r="O175" s="2">
        <f t="shared" si="96"/>
        <v>0</v>
      </c>
    </row>
    <row r="176" spans="1:15" ht="35.4" customHeight="1" x14ac:dyDescent="0.25">
      <c r="A176" s="8" t="s">
        <v>37</v>
      </c>
      <c r="B176" s="46" t="s">
        <v>25</v>
      </c>
      <c r="C176" s="46" t="s">
        <v>112</v>
      </c>
      <c r="D176" s="46" t="s">
        <v>27</v>
      </c>
      <c r="E176" s="46" t="s">
        <v>333</v>
      </c>
      <c r="F176" s="46" t="s">
        <v>38</v>
      </c>
      <c r="G176" s="47">
        <f>G177</f>
        <v>0</v>
      </c>
      <c r="H176" s="47">
        <f>H177</f>
        <v>4869.3500000000004</v>
      </c>
      <c r="I176" s="10">
        <f t="shared" si="94"/>
        <v>4869.3500000000004</v>
      </c>
      <c r="J176" s="47">
        <f>J177</f>
        <v>0</v>
      </c>
      <c r="K176" s="47">
        <f>K177</f>
        <v>0</v>
      </c>
      <c r="L176" s="2">
        <f t="shared" si="95"/>
        <v>0</v>
      </c>
      <c r="M176" s="47">
        <f>M177</f>
        <v>0</v>
      </c>
      <c r="N176" s="47">
        <f>N177</f>
        <v>0</v>
      </c>
      <c r="O176" s="2">
        <f t="shared" si="96"/>
        <v>0</v>
      </c>
    </row>
    <row r="177" spans="1:15" ht="51.6" customHeight="1" x14ac:dyDescent="0.25">
      <c r="A177" s="8" t="s">
        <v>39</v>
      </c>
      <c r="B177" s="46" t="s">
        <v>25</v>
      </c>
      <c r="C177" s="46" t="s">
        <v>112</v>
      </c>
      <c r="D177" s="46" t="s">
        <v>27</v>
      </c>
      <c r="E177" s="46" t="s">
        <v>333</v>
      </c>
      <c r="F177" s="46" t="s">
        <v>40</v>
      </c>
      <c r="G177" s="47">
        <v>0</v>
      </c>
      <c r="H177" s="10">
        <v>4869.3500000000004</v>
      </c>
      <c r="I177" s="10">
        <f t="shared" si="94"/>
        <v>4869.3500000000004</v>
      </c>
      <c r="J177" s="47">
        <v>0</v>
      </c>
      <c r="K177" s="10">
        <v>0</v>
      </c>
      <c r="L177" s="2">
        <f t="shared" si="95"/>
        <v>0</v>
      </c>
      <c r="M177" s="47">
        <v>0</v>
      </c>
      <c r="N177" s="10">
        <v>0</v>
      </c>
      <c r="O177" s="2">
        <f t="shared" si="96"/>
        <v>0</v>
      </c>
    </row>
    <row r="178" spans="1:15" ht="18.600000000000001" customHeight="1" x14ac:dyDescent="0.25">
      <c r="A178" s="8" t="s">
        <v>368</v>
      </c>
      <c r="B178" s="9" t="s">
        <v>25</v>
      </c>
      <c r="C178" s="9" t="s">
        <v>112</v>
      </c>
      <c r="D178" s="9" t="s">
        <v>67</v>
      </c>
      <c r="E178" s="9"/>
      <c r="F178" s="9"/>
      <c r="G178" s="10">
        <f>G179+G182</f>
        <v>11038280</v>
      </c>
      <c r="H178" s="10">
        <f>H179+H182</f>
        <v>0</v>
      </c>
      <c r="I178" s="10">
        <f t="shared" si="94"/>
        <v>11038280</v>
      </c>
      <c r="J178" s="10">
        <f>J179+J182</f>
        <v>6060265</v>
      </c>
      <c r="K178" s="10">
        <f>K179+K182</f>
        <v>0</v>
      </c>
      <c r="L178" s="2">
        <f t="shared" si="95"/>
        <v>6060265</v>
      </c>
      <c r="M178" s="10">
        <f>M179+M182</f>
        <v>6083035</v>
      </c>
      <c r="N178" s="10">
        <f>N179+N182</f>
        <v>0</v>
      </c>
      <c r="O178" s="2">
        <f t="shared" si="96"/>
        <v>6083035</v>
      </c>
    </row>
    <row r="179" spans="1:15" ht="19.8" customHeight="1" x14ac:dyDescent="0.25">
      <c r="A179" s="8" t="s">
        <v>113</v>
      </c>
      <c r="B179" s="9" t="s">
        <v>25</v>
      </c>
      <c r="C179" s="9" t="s">
        <v>112</v>
      </c>
      <c r="D179" s="9" t="s">
        <v>67</v>
      </c>
      <c r="E179" s="9" t="s">
        <v>260</v>
      </c>
      <c r="F179" s="9"/>
      <c r="G179" s="10">
        <f t="shared" ref="G179:G180" si="110">G180</f>
        <v>10833080</v>
      </c>
      <c r="H179" s="10">
        <f>H180</f>
        <v>0</v>
      </c>
      <c r="I179" s="10">
        <f t="shared" si="94"/>
        <v>10833080</v>
      </c>
      <c r="J179" s="10">
        <f t="shared" ref="J179:J180" si="111">J180</f>
        <v>5855065</v>
      </c>
      <c r="K179" s="10">
        <f>K180</f>
        <v>0</v>
      </c>
      <c r="L179" s="2">
        <f t="shared" si="95"/>
        <v>5855065</v>
      </c>
      <c r="M179" s="10">
        <f t="shared" ref="M179:M180" si="112">M180</f>
        <v>5877835</v>
      </c>
      <c r="N179" s="10">
        <f>N180</f>
        <v>0</v>
      </c>
      <c r="O179" s="2">
        <f t="shared" si="96"/>
        <v>5877835</v>
      </c>
    </row>
    <row r="180" spans="1:15" ht="48" customHeight="1" x14ac:dyDescent="0.25">
      <c r="A180" s="8" t="s">
        <v>114</v>
      </c>
      <c r="B180" s="9" t="s">
        <v>25</v>
      </c>
      <c r="C180" s="9" t="s">
        <v>112</v>
      </c>
      <c r="D180" s="9" t="s">
        <v>67</v>
      </c>
      <c r="E180" s="9" t="s">
        <v>260</v>
      </c>
      <c r="F180" s="9" t="s">
        <v>115</v>
      </c>
      <c r="G180" s="10">
        <f t="shared" si="110"/>
        <v>10833080</v>
      </c>
      <c r="H180" s="10">
        <f>H181</f>
        <v>0</v>
      </c>
      <c r="I180" s="10">
        <f t="shared" si="94"/>
        <v>10833080</v>
      </c>
      <c r="J180" s="10">
        <f t="shared" si="111"/>
        <v>5855065</v>
      </c>
      <c r="K180" s="10">
        <f>K181</f>
        <v>0</v>
      </c>
      <c r="L180" s="2">
        <f t="shared" si="95"/>
        <v>5855065</v>
      </c>
      <c r="M180" s="10">
        <f t="shared" si="112"/>
        <v>5877835</v>
      </c>
      <c r="N180" s="10">
        <f>N181</f>
        <v>0</v>
      </c>
      <c r="O180" s="2">
        <f t="shared" si="96"/>
        <v>5877835</v>
      </c>
    </row>
    <row r="181" spans="1:15" ht="23.4" customHeight="1" x14ac:dyDescent="0.25">
      <c r="A181" s="8" t="s">
        <v>116</v>
      </c>
      <c r="B181" s="9" t="s">
        <v>25</v>
      </c>
      <c r="C181" s="9" t="s">
        <v>112</v>
      </c>
      <c r="D181" s="9" t="s">
        <v>67</v>
      </c>
      <c r="E181" s="9" t="s">
        <v>260</v>
      </c>
      <c r="F181" s="9" t="s">
        <v>117</v>
      </c>
      <c r="G181" s="10">
        <v>10833080</v>
      </c>
      <c r="H181" s="32">
        <v>0</v>
      </c>
      <c r="I181" s="10">
        <f t="shared" si="94"/>
        <v>10833080</v>
      </c>
      <c r="J181" s="10">
        <v>5855065</v>
      </c>
      <c r="K181" s="2">
        <v>0</v>
      </c>
      <c r="L181" s="2">
        <f t="shared" si="95"/>
        <v>5855065</v>
      </c>
      <c r="M181" s="10">
        <v>5877835</v>
      </c>
      <c r="N181" s="2">
        <v>0</v>
      </c>
      <c r="O181" s="2">
        <f t="shared" si="96"/>
        <v>5877835</v>
      </c>
    </row>
    <row r="182" spans="1:15" ht="130.80000000000001" customHeight="1" x14ac:dyDescent="0.25">
      <c r="A182" s="8" t="s">
        <v>121</v>
      </c>
      <c r="B182" s="9" t="s">
        <v>25</v>
      </c>
      <c r="C182" s="9" t="s">
        <v>112</v>
      </c>
      <c r="D182" s="9" t="s">
        <v>67</v>
      </c>
      <c r="E182" s="9" t="s">
        <v>261</v>
      </c>
      <c r="F182" s="9"/>
      <c r="G182" s="10">
        <f>G183+G185</f>
        <v>205200</v>
      </c>
      <c r="H182" s="10">
        <f>H183+H185</f>
        <v>0</v>
      </c>
      <c r="I182" s="10">
        <f t="shared" si="94"/>
        <v>205200</v>
      </c>
      <c r="J182" s="10">
        <f>J183+J185</f>
        <v>205200</v>
      </c>
      <c r="K182" s="10">
        <f>K183+K185</f>
        <v>0</v>
      </c>
      <c r="L182" s="2">
        <f t="shared" si="95"/>
        <v>205200</v>
      </c>
      <c r="M182" s="10">
        <f>M183+M185</f>
        <v>205200</v>
      </c>
      <c r="N182" s="10">
        <f>N183+N185</f>
        <v>0</v>
      </c>
      <c r="O182" s="2">
        <f t="shared" si="96"/>
        <v>205200</v>
      </c>
    </row>
    <row r="183" spans="1:15" ht="34.799999999999997" customHeight="1" x14ac:dyDescent="0.25">
      <c r="A183" s="14" t="s">
        <v>122</v>
      </c>
      <c r="B183" s="9" t="s">
        <v>25</v>
      </c>
      <c r="C183" s="9" t="s">
        <v>112</v>
      </c>
      <c r="D183" s="9" t="s">
        <v>67</v>
      </c>
      <c r="E183" s="9" t="s">
        <v>261</v>
      </c>
      <c r="F183" s="9" t="s">
        <v>123</v>
      </c>
      <c r="G183" s="10">
        <f>G184</f>
        <v>25200</v>
      </c>
      <c r="H183" s="10">
        <f>H184</f>
        <v>0</v>
      </c>
      <c r="I183" s="10">
        <f t="shared" si="94"/>
        <v>25200</v>
      </c>
      <c r="J183" s="10">
        <f>J184</f>
        <v>25200</v>
      </c>
      <c r="K183" s="10">
        <f>K184</f>
        <v>0</v>
      </c>
      <c r="L183" s="2">
        <f t="shared" si="95"/>
        <v>25200</v>
      </c>
      <c r="M183" s="10">
        <f>M184</f>
        <v>25200</v>
      </c>
      <c r="N183" s="10">
        <f>N184</f>
        <v>0</v>
      </c>
      <c r="O183" s="2">
        <f t="shared" si="96"/>
        <v>25200</v>
      </c>
    </row>
    <row r="184" spans="1:15" ht="35.4" customHeight="1" x14ac:dyDescent="0.25">
      <c r="A184" s="14" t="s">
        <v>124</v>
      </c>
      <c r="B184" s="9" t="s">
        <v>25</v>
      </c>
      <c r="C184" s="9" t="s">
        <v>112</v>
      </c>
      <c r="D184" s="9" t="s">
        <v>67</v>
      </c>
      <c r="E184" s="9" t="s">
        <v>261</v>
      </c>
      <c r="F184" s="9" t="s">
        <v>125</v>
      </c>
      <c r="G184" s="10">
        <v>25200</v>
      </c>
      <c r="H184" s="32">
        <v>0</v>
      </c>
      <c r="I184" s="10">
        <f t="shared" si="94"/>
        <v>25200</v>
      </c>
      <c r="J184" s="10">
        <v>25200</v>
      </c>
      <c r="K184" s="2">
        <v>0</v>
      </c>
      <c r="L184" s="2">
        <f t="shared" si="95"/>
        <v>25200</v>
      </c>
      <c r="M184" s="10">
        <v>25200</v>
      </c>
      <c r="N184" s="2">
        <v>0</v>
      </c>
      <c r="O184" s="2">
        <f t="shared" si="96"/>
        <v>25200</v>
      </c>
    </row>
    <row r="185" spans="1:15" ht="34.799999999999997" customHeight="1" x14ac:dyDescent="0.25">
      <c r="A185" s="8" t="s">
        <v>119</v>
      </c>
      <c r="B185" s="9" t="s">
        <v>25</v>
      </c>
      <c r="C185" s="9" t="s">
        <v>112</v>
      </c>
      <c r="D185" s="9" t="s">
        <v>67</v>
      </c>
      <c r="E185" s="9" t="s">
        <v>261</v>
      </c>
      <c r="F185" s="9" t="s">
        <v>115</v>
      </c>
      <c r="G185" s="10">
        <f>G186</f>
        <v>180000</v>
      </c>
      <c r="H185" s="10">
        <f>H186</f>
        <v>0</v>
      </c>
      <c r="I185" s="10">
        <f t="shared" si="94"/>
        <v>180000</v>
      </c>
      <c r="J185" s="10">
        <f>J186</f>
        <v>180000</v>
      </c>
      <c r="K185" s="10">
        <f>K186</f>
        <v>0</v>
      </c>
      <c r="L185" s="2">
        <f t="shared" si="95"/>
        <v>180000</v>
      </c>
      <c r="M185" s="10">
        <f>M186</f>
        <v>180000</v>
      </c>
      <c r="N185" s="10">
        <f>N186</f>
        <v>0</v>
      </c>
      <c r="O185" s="2">
        <f t="shared" si="96"/>
        <v>180000</v>
      </c>
    </row>
    <row r="186" spans="1:15" ht="20.399999999999999" customHeight="1" x14ac:dyDescent="0.25">
      <c r="A186" s="8" t="s">
        <v>116</v>
      </c>
      <c r="B186" s="9" t="s">
        <v>25</v>
      </c>
      <c r="C186" s="9" t="s">
        <v>112</v>
      </c>
      <c r="D186" s="9" t="s">
        <v>67</v>
      </c>
      <c r="E186" s="9" t="s">
        <v>261</v>
      </c>
      <c r="F186" s="9" t="s">
        <v>117</v>
      </c>
      <c r="G186" s="10">
        <v>180000</v>
      </c>
      <c r="H186" s="32">
        <v>0</v>
      </c>
      <c r="I186" s="10">
        <f t="shared" si="94"/>
        <v>180000</v>
      </c>
      <c r="J186" s="10">
        <v>180000</v>
      </c>
      <c r="K186" s="2">
        <v>0</v>
      </c>
      <c r="L186" s="2">
        <f t="shared" si="95"/>
        <v>180000</v>
      </c>
      <c r="M186" s="10">
        <v>180000</v>
      </c>
      <c r="N186" s="2">
        <v>0</v>
      </c>
      <c r="O186" s="2">
        <f t="shared" si="96"/>
        <v>180000</v>
      </c>
    </row>
    <row r="187" spans="1:15" ht="20.399999999999999" customHeight="1" x14ac:dyDescent="0.25">
      <c r="A187" s="49" t="s">
        <v>126</v>
      </c>
      <c r="B187" s="9" t="s">
        <v>25</v>
      </c>
      <c r="C187" s="9" t="s">
        <v>112</v>
      </c>
      <c r="D187" s="9" t="s">
        <v>112</v>
      </c>
      <c r="E187" s="9"/>
      <c r="F187" s="9"/>
      <c r="G187" s="10">
        <f>G188+G193</f>
        <v>132000</v>
      </c>
      <c r="H187" s="10">
        <f>H188+H193</f>
        <v>0</v>
      </c>
      <c r="I187" s="10">
        <f t="shared" si="94"/>
        <v>132000</v>
      </c>
      <c r="J187" s="10">
        <f>J188+J193</f>
        <v>91000</v>
      </c>
      <c r="K187" s="10">
        <f>K188+K193</f>
        <v>0</v>
      </c>
      <c r="L187" s="2">
        <f t="shared" si="95"/>
        <v>91000</v>
      </c>
      <c r="M187" s="10">
        <f>M188+M193</f>
        <v>91000</v>
      </c>
      <c r="N187" s="10">
        <f>N188+N193</f>
        <v>0</v>
      </c>
      <c r="O187" s="2">
        <f t="shared" si="96"/>
        <v>91000</v>
      </c>
    </row>
    <row r="188" spans="1:15" ht="34.799999999999997" customHeight="1" x14ac:dyDescent="0.25">
      <c r="A188" s="15" t="s">
        <v>127</v>
      </c>
      <c r="B188" s="9" t="s">
        <v>25</v>
      </c>
      <c r="C188" s="9" t="s">
        <v>112</v>
      </c>
      <c r="D188" s="9" t="s">
        <v>112</v>
      </c>
      <c r="E188" s="9" t="s">
        <v>262</v>
      </c>
      <c r="F188" s="9"/>
      <c r="G188" s="10">
        <f>G189+G191</f>
        <v>91000</v>
      </c>
      <c r="H188" s="10">
        <f>H189+H191</f>
        <v>0</v>
      </c>
      <c r="I188" s="10">
        <f t="shared" si="94"/>
        <v>91000</v>
      </c>
      <c r="J188" s="10">
        <f>J189+J191</f>
        <v>91000</v>
      </c>
      <c r="K188" s="10">
        <f>K189+K191</f>
        <v>0</v>
      </c>
      <c r="L188" s="2">
        <f t="shared" si="95"/>
        <v>91000</v>
      </c>
      <c r="M188" s="10">
        <f>M189+M191</f>
        <v>91000</v>
      </c>
      <c r="N188" s="10">
        <f>N189+N191</f>
        <v>0</v>
      </c>
      <c r="O188" s="2">
        <f t="shared" si="96"/>
        <v>91000</v>
      </c>
    </row>
    <row r="189" spans="1:15" ht="97.8" customHeight="1" x14ac:dyDescent="0.25">
      <c r="A189" s="8" t="s">
        <v>31</v>
      </c>
      <c r="B189" s="9" t="s">
        <v>25</v>
      </c>
      <c r="C189" s="9" t="s">
        <v>112</v>
      </c>
      <c r="D189" s="9" t="s">
        <v>112</v>
      </c>
      <c r="E189" s="9" t="s">
        <v>262</v>
      </c>
      <c r="F189" s="9" t="s">
        <v>32</v>
      </c>
      <c r="G189" s="10">
        <f>G190</f>
        <v>15000</v>
      </c>
      <c r="H189" s="10">
        <f>H190</f>
        <v>0</v>
      </c>
      <c r="I189" s="10">
        <f t="shared" si="94"/>
        <v>15000</v>
      </c>
      <c r="J189" s="10">
        <f>J190</f>
        <v>15000</v>
      </c>
      <c r="K189" s="10">
        <f>K190</f>
        <v>0</v>
      </c>
      <c r="L189" s="2">
        <f t="shared" si="95"/>
        <v>15000</v>
      </c>
      <c r="M189" s="10">
        <f>M190</f>
        <v>15000</v>
      </c>
      <c r="N189" s="10">
        <f>N190</f>
        <v>0</v>
      </c>
      <c r="O189" s="2">
        <f t="shared" si="96"/>
        <v>15000</v>
      </c>
    </row>
    <row r="190" spans="1:15" ht="34.799999999999997" customHeight="1" x14ac:dyDescent="0.25">
      <c r="A190" s="8" t="s">
        <v>128</v>
      </c>
      <c r="B190" s="9" t="s">
        <v>25</v>
      </c>
      <c r="C190" s="9" t="s">
        <v>112</v>
      </c>
      <c r="D190" s="9" t="s">
        <v>112</v>
      </c>
      <c r="E190" s="9" t="s">
        <v>262</v>
      </c>
      <c r="F190" s="9" t="s">
        <v>60</v>
      </c>
      <c r="G190" s="10">
        <v>15000</v>
      </c>
      <c r="H190" s="32">
        <v>0</v>
      </c>
      <c r="I190" s="10">
        <f t="shared" si="94"/>
        <v>15000</v>
      </c>
      <c r="J190" s="10">
        <v>15000</v>
      </c>
      <c r="K190" s="2">
        <v>0</v>
      </c>
      <c r="L190" s="2">
        <f t="shared" si="95"/>
        <v>15000</v>
      </c>
      <c r="M190" s="10">
        <v>15000</v>
      </c>
      <c r="N190" s="2">
        <v>0</v>
      </c>
      <c r="O190" s="2">
        <f t="shared" si="96"/>
        <v>15000</v>
      </c>
    </row>
    <row r="191" spans="1:15" ht="34.799999999999997" customHeight="1" x14ac:dyDescent="0.25">
      <c r="A191" s="8" t="s">
        <v>37</v>
      </c>
      <c r="B191" s="9" t="s">
        <v>25</v>
      </c>
      <c r="C191" s="9" t="s">
        <v>112</v>
      </c>
      <c r="D191" s="9" t="s">
        <v>112</v>
      </c>
      <c r="E191" s="9" t="s">
        <v>262</v>
      </c>
      <c r="F191" s="9" t="s">
        <v>38</v>
      </c>
      <c r="G191" s="10">
        <f>G192</f>
        <v>76000</v>
      </c>
      <c r="H191" s="10">
        <f>H192</f>
        <v>0</v>
      </c>
      <c r="I191" s="10">
        <f t="shared" si="94"/>
        <v>76000</v>
      </c>
      <c r="J191" s="10">
        <f>J192</f>
        <v>76000</v>
      </c>
      <c r="K191" s="10">
        <f>K192</f>
        <v>0</v>
      </c>
      <c r="L191" s="2">
        <f t="shared" si="95"/>
        <v>76000</v>
      </c>
      <c r="M191" s="10">
        <f>M192</f>
        <v>76000</v>
      </c>
      <c r="N191" s="10">
        <f>N192</f>
        <v>0</v>
      </c>
      <c r="O191" s="2">
        <f t="shared" si="96"/>
        <v>76000</v>
      </c>
    </row>
    <row r="192" spans="1:15" ht="50.4" customHeight="1" x14ac:dyDescent="0.25">
      <c r="A192" s="8" t="s">
        <v>39</v>
      </c>
      <c r="B192" s="9" t="s">
        <v>25</v>
      </c>
      <c r="C192" s="9" t="s">
        <v>112</v>
      </c>
      <c r="D192" s="9" t="s">
        <v>112</v>
      </c>
      <c r="E192" s="9" t="s">
        <v>262</v>
      </c>
      <c r="F192" s="9" t="s">
        <v>40</v>
      </c>
      <c r="G192" s="10">
        <v>76000</v>
      </c>
      <c r="H192" s="32">
        <v>0</v>
      </c>
      <c r="I192" s="10">
        <f t="shared" si="94"/>
        <v>76000</v>
      </c>
      <c r="J192" s="10">
        <v>76000</v>
      </c>
      <c r="K192" s="2">
        <v>0</v>
      </c>
      <c r="L192" s="2">
        <f t="shared" si="95"/>
        <v>76000</v>
      </c>
      <c r="M192" s="10">
        <v>76000</v>
      </c>
      <c r="N192" s="2">
        <v>0</v>
      </c>
      <c r="O192" s="2">
        <f t="shared" si="96"/>
        <v>76000</v>
      </c>
    </row>
    <row r="193" spans="1:15" ht="100.8" customHeight="1" x14ac:dyDescent="0.25">
      <c r="A193" s="8" t="s">
        <v>129</v>
      </c>
      <c r="B193" s="9" t="s">
        <v>25</v>
      </c>
      <c r="C193" s="9" t="s">
        <v>112</v>
      </c>
      <c r="D193" s="9" t="s">
        <v>112</v>
      </c>
      <c r="E193" s="9" t="s">
        <v>263</v>
      </c>
      <c r="F193" s="9"/>
      <c r="G193" s="10">
        <f t="shared" ref="G193:G194" si="113">G194</f>
        <v>41000</v>
      </c>
      <c r="H193" s="10">
        <f>H194</f>
        <v>0</v>
      </c>
      <c r="I193" s="10">
        <f t="shared" si="94"/>
        <v>41000</v>
      </c>
      <c r="J193" s="10">
        <f t="shared" ref="J193:J194" si="114">J194</f>
        <v>0</v>
      </c>
      <c r="K193" s="10">
        <f>K194</f>
        <v>0</v>
      </c>
      <c r="L193" s="2">
        <f t="shared" si="95"/>
        <v>0</v>
      </c>
      <c r="M193" s="10">
        <f t="shared" ref="M193:M194" si="115">M194</f>
        <v>0</v>
      </c>
      <c r="N193" s="10">
        <f>N194</f>
        <v>0</v>
      </c>
      <c r="O193" s="2">
        <f t="shared" si="96"/>
        <v>0</v>
      </c>
    </row>
    <row r="194" spans="1:15" ht="34.799999999999997" customHeight="1" x14ac:dyDescent="0.25">
      <c r="A194" s="8" t="s">
        <v>47</v>
      </c>
      <c r="B194" s="9" t="s">
        <v>25</v>
      </c>
      <c r="C194" s="9" t="s">
        <v>112</v>
      </c>
      <c r="D194" s="9" t="s">
        <v>112</v>
      </c>
      <c r="E194" s="9" t="s">
        <v>263</v>
      </c>
      <c r="F194" s="9" t="s">
        <v>38</v>
      </c>
      <c r="G194" s="10">
        <f t="shared" si="113"/>
        <v>41000</v>
      </c>
      <c r="H194" s="10">
        <f>H195</f>
        <v>0</v>
      </c>
      <c r="I194" s="10">
        <f t="shared" si="94"/>
        <v>41000</v>
      </c>
      <c r="J194" s="10">
        <f t="shared" si="114"/>
        <v>0</v>
      </c>
      <c r="K194" s="10">
        <f>K195</f>
        <v>0</v>
      </c>
      <c r="L194" s="2">
        <f t="shared" si="95"/>
        <v>0</v>
      </c>
      <c r="M194" s="10">
        <f t="shared" si="115"/>
        <v>0</v>
      </c>
      <c r="N194" s="10">
        <f>N195</f>
        <v>0</v>
      </c>
      <c r="O194" s="2">
        <f t="shared" si="96"/>
        <v>0</v>
      </c>
    </row>
    <row r="195" spans="1:15" ht="51" customHeight="1" x14ac:dyDescent="0.25">
      <c r="A195" s="8" t="s">
        <v>48</v>
      </c>
      <c r="B195" s="9" t="s">
        <v>25</v>
      </c>
      <c r="C195" s="9" t="s">
        <v>112</v>
      </c>
      <c r="D195" s="9" t="s">
        <v>112</v>
      </c>
      <c r="E195" s="9" t="s">
        <v>263</v>
      </c>
      <c r="F195" s="9" t="s">
        <v>40</v>
      </c>
      <c r="G195" s="10">
        <v>41000</v>
      </c>
      <c r="H195" s="32">
        <v>0</v>
      </c>
      <c r="I195" s="10">
        <f t="shared" si="94"/>
        <v>41000</v>
      </c>
      <c r="J195" s="10">
        <v>0</v>
      </c>
      <c r="K195" s="2">
        <v>0</v>
      </c>
      <c r="L195" s="2">
        <f t="shared" si="95"/>
        <v>0</v>
      </c>
      <c r="M195" s="10">
        <v>0</v>
      </c>
      <c r="N195" s="2">
        <v>0</v>
      </c>
      <c r="O195" s="2">
        <f t="shared" si="96"/>
        <v>0</v>
      </c>
    </row>
    <row r="196" spans="1:15" ht="24.6" customHeight="1" x14ac:dyDescent="0.25">
      <c r="A196" s="8" t="s">
        <v>130</v>
      </c>
      <c r="B196" s="9" t="s">
        <v>25</v>
      </c>
      <c r="C196" s="9" t="s">
        <v>112</v>
      </c>
      <c r="D196" s="9" t="s">
        <v>71</v>
      </c>
      <c r="E196" s="9"/>
      <c r="F196" s="9"/>
      <c r="G196" s="10">
        <f>G197</f>
        <v>18363100</v>
      </c>
      <c r="H196" s="10">
        <f t="shared" ref="H196:K196" si="116">H197</f>
        <v>253100</v>
      </c>
      <c r="I196" s="10">
        <f t="shared" si="116"/>
        <v>18616200</v>
      </c>
      <c r="J196" s="10">
        <f>J197</f>
        <v>18359100</v>
      </c>
      <c r="K196" s="10">
        <f t="shared" si="116"/>
        <v>0</v>
      </c>
      <c r="L196" s="2">
        <f t="shared" si="95"/>
        <v>18359100</v>
      </c>
      <c r="M196" s="10">
        <f>M197</f>
        <v>18359100</v>
      </c>
      <c r="N196" s="2">
        <v>0</v>
      </c>
      <c r="O196" s="2">
        <f t="shared" si="96"/>
        <v>18359100</v>
      </c>
    </row>
    <row r="197" spans="1:15" ht="49.8" customHeight="1" x14ac:dyDescent="0.25">
      <c r="A197" s="8" t="s">
        <v>131</v>
      </c>
      <c r="B197" s="9" t="s">
        <v>25</v>
      </c>
      <c r="C197" s="9" t="s">
        <v>112</v>
      </c>
      <c r="D197" s="9" t="s">
        <v>71</v>
      </c>
      <c r="E197" s="9" t="s">
        <v>264</v>
      </c>
      <c r="F197" s="9"/>
      <c r="G197" s="10">
        <f>G198+G200+G202</f>
        <v>18363100</v>
      </c>
      <c r="H197" s="10">
        <f>H198+H200</f>
        <v>253100</v>
      </c>
      <c r="I197" s="10">
        <f t="shared" si="94"/>
        <v>18616200</v>
      </c>
      <c r="J197" s="10">
        <f>J198+J200+J202</f>
        <v>18359100</v>
      </c>
      <c r="K197" s="10">
        <f>K198+K200</f>
        <v>0</v>
      </c>
      <c r="L197" s="2">
        <f t="shared" si="95"/>
        <v>18359100</v>
      </c>
      <c r="M197" s="10">
        <f>M198+M200+M202</f>
        <v>18359100</v>
      </c>
      <c r="N197" s="10">
        <f>N198+N200</f>
        <v>0</v>
      </c>
      <c r="O197" s="2">
        <f t="shared" si="96"/>
        <v>18359100</v>
      </c>
    </row>
    <row r="198" spans="1:15" ht="102" customHeight="1" x14ac:dyDescent="0.25">
      <c r="A198" s="8" t="s">
        <v>31</v>
      </c>
      <c r="B198" s="9" t="s">
        <v>25</v>
      </c>
      <c r="C198" s="9" t="s">
        <v>112</v>
      </c>
      <c r="D198" s="9" t="s">
        <v>71</v>
      </c>
      <c r="E198" s="9" t="s">
        <v>264</v>
      </c>
      <c r="F198" s="9" t="s">
        <v>32</v>
      </c>
      <c r="G198" s="10">
        <f>G199</f>
        <v>18153600</v>
      </c>
      <c r="H198" s="10">
        <f>H199</f>
        <v>-5000</v>
      </c>
      <c r="I198" s="10">
        <f t="shared" si="94"/>
        <v>18148600</v>
      </c>
      <c r="J198" s="10">
        <f>J199</f>
        <v>18153600</v>
      </c>
      <c r="K198" s="10">
        <f>K199</f>
        <v>0</v>
      </c>
      <c r="L198" s="2">
        <f t="shared" si="95"/>
        <v>18153600</v>
      </c>
      <c r="M198" s="10">
        <f>M199</f>
        <v>18153600</v>
      </c>
      <c r="N198" s="10">
        <f>N199</f>
        <v>0</v>
      </c>
      <c r="O198" s="2">
        <f t="shared" si="96"/>
        <v>18153600</v>
      </c>
    </row>
    <row r="199" spans="1:15" ht="34.799999999999997" customHeight="1" x14ac:dyDescent="0.25">
      <c r="A199" s="8" t="s">
        <v>128</v>
      </c>
      <c r="B199" s="9" t="s">
        <v>25</v>
      </c>
      <c r="C199" s="9" t="s">
        <v>112</v>
      </c>
      <c r="D199" s="9" t="s">
        <v>71</v>
      </c>
      <c r="E199" s="9" t="s">
        <v>264</v>
      </c>
      <c r="F199" s="9" t="s">
        <v>60</v>
      </c>
      <c r="G199" s="10">
        <v>18153600</v>
      </c>
      <c r="H199" s="32">
        <v>-5000</v>
      </c>
      <c r="I199" s="10">
        <f t="shared" si="94"/>
        <v>18148600</v>
      </c>
      <c r="J199" s="10">
        <v>18153600</v>
      </c>
      <c r="K199" s="2">
        <v>0</v>
      </c>
      <c r="L199" s="2">
        <f t="shared" si="95"/>
        <v>18153600</v>
      </c>
      <c r="M199" s="10">
        <v>18153600</v>
      </c>
      <c r="N199" s="2">
        <v>0</v>
      </c>
      <c r="O199" s="2">
        <f t="shared" si="96"/>
        <v>18153600</v>
      </c>
    </row>
    <row r="200" spans="1:15" ht="34.799999999999997" customHeight="1" x14ac:dyDescent="0.25">
      <c r="A200" s="8" t="s">
        <v>47</v>
      </c>
      <c r="B200" s="9" t="s">
        <v>25</v>
      </c>
      <c r="C200" s="9" t="s">
        <v>112</v>
      </c>
      <c r="D200" s="9" t="s">
        <v>71</v>
      </c>
      <c r="E200" s="9" t="s">
        <v>264</v>
      </c>
      <c r="F200" s="9" t="s">
        <v>38</v>
      </c>
      <c r="G200" s="10">
        <f>G201</f>
        <v>200000</v>
      </c>
      <c r="H200" s="10">
        <f>H201</f>
        <v>258100</v>
      </c>
      <c r="I200" s="10">
        <f t="shared" si="94"/>
        <v>458100</v>
      </c>
      <c r="J200" s="10">
        <f>J201</f>
        <v>200000</v>
      </c>
      <c r="K200" s="10">
        <f>K201</f>
        <v>0</v>
      </c>
      <c r="L200" s="2">
        <f t="shared" si="95"/>
        <v>200000</v>
      </c>
      <c r="M200" s="10">
        <f>M201</f>
        <v>200000</v>
      </c>
      <c r="N200" s="10">
        <f>N201</f>
        <v>0</v>
      </c>
      <c r="O200" s="2">
        <f t="shared" si="96"/>
        <v>200000</v>
      </c>
    </row>
    <row r="201" spans="1:15" ht="51.6" customHeight="1" x14ac:dyDescent="0.25">
      <c r="A201" s="8" t="s">
        <v>39</v>
      </c>
      <c r="B201" s="9" t="s">
        <v>25</v>
      </c>
      <c r="C201" s="9" t="s">
        <v>112</v>
      </c>
      <c r="D201" s="9" t="s">
        <v>71</v>
      </c>
      <c r="E201" s="9" t="s">
        <v>264</v>
      </c>
      <c r="F201" s="9" t="s">
        <v>40</v>
      </c>
      <c r="G201" s="10">
        <v>200000</v>
      </c>
      <c r="H201" s="32">
        <v>258100</v>
      </c>
      <c r="I201" s="10">
        <f t="shared" si="94"/>
        <v>458100</v>
      </c>
      <c r="J201" s="10">
        <v>200000</v>
      </c>
      <c r="K201" s="2">
        <v>0</v>
      </c>
      <c r="L201" s="2">
        <f t="shared" si="95"/>
        <v>200000</v>
      </c>
      <c r="M201" s="10">
        <v>200000</v>
      </c>
      <c r="N201" s="2">
        <v>0</v>
      </c>
      <c r="O201" s="2">
        <f t="shared" si="96"/>
        <v>200000</v>
      </c>
    </row>
    <row r="202" spans="1:15" ht="17.399999999999999" customHeight="1" x14ac:dyDescent="0.25">
      <c r="A202" s="8" t="s">
        <v>41</v>
      </c>
      <c r="B202" s="9" t="s">
        <v>25</v>
      </c>
      <c r="C202" s="9" t="s">
        <v>112</v>
      </c>
      <c r="D202" s="9" t="s">
        <v>71</v>
      </c>
      <c r="E202" s="9" t="s">
        <v>264</v>
      </c>
      <c r="F202" s="9" t="s">
        <v>42</v>
      </c>
      <c r="G202" s="10">
        <f>G203</f>
        <v>9500</v>
      </c>
      <c r="H202" s="32">
        <v>0</v>
      </c>
      <c r="I202" s="10">
        <f t="shared" si="94"/>
        <v>9500</v>
      </c>
      <c r="J202" s="10">
        <f>J203</f>
        <v>5500</v>
      </c>
      <c r="K202" s="10">
        <f t="shared" ref="K202:N202" si="117">K203</f>
        <v>0</v>
      </c>
      <c r="L202" s="2">
        <f t="shared" si="95"/>
        <v>5500</v>
      </c>
      <c r="M202" s="10">
        <f>M203</f>
        <v>5500</v>
      </c>
      <c r="N202" s="10">
        <f t="shared" si="117"/>
        <v>0</v>
      </c>
      <c r="O202" s="2">
        <f t="shared" si="96"/>
        <v>5500</v>
      </c>
    </row>
    <row r="203" spans="1:15" ht="18.600000000000001" customHeight="1" x14ac:dyDescent="0.25">
      <c r="A203" s="8" t="s">
        <v>61</v>
      </c>
      <c r="B203" s="9" t="s">
        <v>25</v>
      </c>
      <c r="C203" s="9" t="s">
        <v>112</v>
      </c>
      <c r="D203" s="9" t="s">
        <v>71</v>
      </c>
      <c r="E203" s="9" t="s">
        <v>264</v>
      </c>
      <c r="F203" s="9" t="s">
        <v>44</v>
      </c>
      <c r="G203" s="10">
        <v>9500</v>
      </c>
      <c r="H203" s="32">
        <v>0</v>
      </c>
      <c r="I203" s="10">
        <f t="shared" si="94"/>
        <v>9500</v>
      </c>
      <c r="J203" s="10">
        <v>5500</v>
      </c>
      <c r="K203" s="10">
        <v>0</v>
      </c>
      <c r="L203" s="2">
        <f t="shared" si="95"/>
        <v>5500</v>
      </c>
      <c r="M203" s="10">
        <v>5500</v>
      </c>
      <c r="N203" s="10">
        <v>0</v>
      </c>
      <c r="O203" s="2">
        <f t="shared" si="96"/>
        <v>5500</v>
      </c>
    </row>
    <row r="204" spans="1:15" ht="18.600000000000001" customHeight="1" x14ac:dyDescent="0.25">
      <c r="A204" s="41" t="s">
        <v>132</v>
      </c>
      <c r="B204" s="42" t="s">
        <v>25</v>
      </c>
      <c r="C204" s="44" t="s">
        <v>87</v>
      </c>
      <c r="D204" s="42"/>
      <c r="E204" s="42"/>
      <c r="F204" s="42"/>
      <c r="G204" s="43">
        <f>G205</f>
        <v>31556378</v>
      </c>
      <c r="H204" s="6">
        <f>H205</f>
        <v>926281.63</v>
      </c>
      <c r="I204" s="6">
        <f t="shared" si="94"/>
        <v>32482659.629999999</v>
      </c>
      <c r="J204" s="43">
        <f>J205</f>
        <v>17435381.359999999</v>
      </c>
      <c r="K204" s="10">
        <f>K205</f>
        <v>0</v>
      </c>
      <c r="L204" s="34">
        <f t="shared" si="95"/>
        <v>17435381.359999999</v>
      </c>
      <c r="M204" s="43">
        <f>M205</f>
        <v>19631084.77</v>
      </c>
      <c r="N204" s="10">
        <f>N205</f>
        <v>0</v>
      </c>
      <c r="O204" s="34">
        <f t="shared" si="96"/>
        <v>19631084.77</v>
      </c>
    </row>
    <row r="205" spans="1:15" ht="17.399999999999999" customHeight="1" x14ac:dyDescent="0.25">
      <c r="A205" s="8" t="s">
        <v>133</v>
      </c>
      <c r="B205" s="9" t="s">
        <v>25</v>
      </c>
      <c r="C205" s="9" t="s">
        <v>87</v>
      </c>
      <c r="D205" s="9" t="s">
        <v>27</v>
      </c>
      <c r="E205" s="9"/>
      <c r="F205" s="9"/>
      <c r="G205" s="10">
        <f>G206+G209+G212+G215+G218+G223+G226+G231+G234+G237+G240</f>
        <v>31556378</v>
      </c>
      <c r="H205" s="10">
        <f>H206+H209+H212+H215+H218+H223+H226+H231+H234+H237+H240</f>
        <v>926281.63</v>
      </c>
      <c r="I205" s="10">
        <f t="shared" si="94"/>
        <v>32482659.629999999</v>
      </c>
      <c r="J205" s="10">
        <f>J206+J209+J212+J215+J218+J223+J226+J231+J234</f>
        <v>17435381.359999999</v>
      </c>
      <c r="K205" s="10">
        <f>K206</f>
        <v>0</v>
      </c>
      <c r="L205" s="2">
        <f t="shared" si="95"/>
        <v>17435381.359999999</v>
      </c>
      <c r="M205" s="10">
        <f>M206+M209+M212+M215+M218+M223+M226+M231+M234</f>
        <v>19631084.77</v>
      </c>
      <c r="N205" s="10">
        <f>N206</f>
        <v>0</v>
      </c>
      <c r="O205" s="2">
        <f t="shared" si="96"/>
        <v>19631084.77</v>
      </c>
    </row>
    <row r="206" spans="1:15" ht="16.2" customHeight="1" x14ac:dyDescent="0.25">
      <c r="A206" s="8" t="s">
        <v>134</v>
      </c>
      <c r="B206" s="9" t="s">
        <v>25</v>
      </c>
      <c r="C206" s="9" t="s">
        <v>87</v>
      </c>
      <c r="D206" s="9" t="s">
        <v>27</v>
      </c>
      <c r="E206" s="9" t="s">
        <v>265</v>
      </c>
      <c r="F206" s="9"/>
      <c r="G206" s="10">
        <f>G207</f>
        <v>10734076</v>
      </c>
      <c r="H206" s="10">
        <f>H207</f>
        <v>799214</v>
      </c>
      <c r="I206" s="10">
        <f t="shared" si="94"/>
        <v>11533290</v>
      </c>
      <c r="J206" s="10">
        <f t="shared" ref="J206:J207" si="118">J207</f>
        <v>6752361</v>
      </c>
      <c r="K206" s="2">
        <v>0</v>
      </c>
      <c r="L206" s="2">
        <f t="shared" si="95"/>
        <v>6752361</v>
      </c>
      <c r="M206" s="10">
        <f t="shared" ref="M206:M207" si="119">M207</f>
        <v>6776370</v>
      </c>
      <c r="N206" s="2">
        <v>0</v>
      </c>
      <c r="O206" s="2">
        <f t="shared" si="96"/>
        <v>6776370</v>
      </c>
    </row>
    <row r="207" spans="1:15" ht="46.2" customHeight="1" x14ac:dyDescent="0.25">
      <c r="A207" s="8" t="s">
        <v>114</v>
      </c>
      <c r="B207" s="9" t="s">
        <v>25</v>
      </c>
      <c r="C207" s="9" t="s">
        <v>87</v>
      </c>
      <c r="D207" s="9" t="s">
        <v>27</v>
      </c>
      <c r="E207" s="9" t="s">
        <v>265</v>
      </c>
      <c r="F207" s="9" t="s">
        <v>115</v>
      </c>
      <c r="G207" s="10">
        <f t="shared" ref="G207" si="120">G208</f>
        <v>10734076</v>
      </c>
      <c r="H207" s="10">
        <f>H208</f>
        <v>799214</v>
      </c>
      <c r="I207" s="10">
        <f t="shared" si="94"/>
        <v>11533290</v>
      </c>
      <c r="J207" s="10">
        <f t="shared" si="118"/>
        <v>6752361</v>
      </c>
      <c r="K207" s="10">
        <f>K208</f>
        <v>0</v>
      </c>
      <c r="L207" s="2">
        <f t="shared" si="95"/>
        <v>6752361</v>
      </c>
      <c r="M207" s="10">
        <f t="shared" si="119"/>
        <v>6776370</v>
      </c>
      <c r="N207" s="10">
        <f>N208</f>
        <v>0</v>
      </c>
      <c r="O207" s="2">
        <f t="shared" si="96"/>
        <v>6776370</v>
      </c>
    </row>
    <row r="208" spans="1:15" ht="15.6" customHeight="1" x14ac:dyDescent="0.25">
      <c r="A208" s="8" t="s">
        <v>120</v>
      </c>
      <c r="B208" s="9" t="s">
        <v>25</v>
      </c>
      <c r="C208" s="9" t="s">
        <v>87</v>
      </c>
      <c r="D208" s="9" t="s">
        <v>27</v>
      </c>
      <c r="E208" s="9" t="s">
        <v>265</v>
      </c>
      <c r="F208" s="9" t="s">
        <v>117</v>
      </c>
      <c r="G208" s="10">
        <v>10734076</v>
      </c>
      <c r="H208" s="10">
        <v>799214</v>
      </c>
      <c r="I208" s="10">
        <f t="shared" si="94"/>
        <v>11533290</v>
      </c>
      <c r="J208" s="10">
        <v>6752361</v>
      </c>
      <c r="K208" s="10">
        <f>K209</f>
        <v>0</v>
      </c>
      <c r="L208" s="2">
        <f t="shared" si="95"/>
        <v>6752361</v>
      </c>
      <c r="M208" s="10">
        <v>6776370</v>
      </c>
      <c r="N208" s="10">
        <f>N209</f>
        <v>0</v>
      </c>
      <c r="O208" s="2">
        <f t="shared" si="96"/>
        <v>6776370</v>
      </c>
    </row>
    <row r="209" spans="1:15" ht="17.399999999999999" customHeight="1" x14ac:dyDescent="0.25">
      <c r="A209" s="8" t="s">
        <v>135</v>
      </c>
      <c r="B209" s="9" t="s">
        <v>25</v>
      </c>
      <c r="C209" s="9" t="s">
        <v>87</v>
      </c>
      <c r="D209" s="9" t="s">
        <v>27</v>
      </c>
      <c r="E209" s="9" t="s">
        <v>266</v>
      </c>
      <c r="F209" s="9"/>
      <c r="G209" s="10">
        <f t="shared" ref="G209:H210" si="121">G210</f>
        <v>595875</v>
      </c>
      <c r="H209" s="10">
        <f t="shared" si="121"/>
        <v>0</v>
      </c>
      <c r="I209" s="10">
        <f t="shared" si="94"/>
        <v>595875</v>
      </c>
      <c r="J209" s="10">
        <f t="shared" ref="J209:J210" si="122">J210</f>
        <v>599730</v>
      </c>
      <c r="K209" s="2">
        <v>0</v>
      </c>
      <c r="L209" s="2">
        <f t="shared" si="95"/>
        <v>599730</v>
      </c>
      <c r="M209" s="10">
        <f t="shared" ref="M209:M210" si="123">M210</f>
        <v>603755</v>
      </c>
      <c r="N209" s="2">
        <v>0</v>
      </c>
      <c r="O209" s="2">
        <f t="shared" si="96"/>
        <v>603755</v>
      </c>
    </row>
    <row r="210" spans="1:15" ht="34.799999999999997" customHeight="1" x14ac:dyDescent="0.25">
      <c r="A210" s="8" t="s">
        <v>114</v>
      </c>
      <c r="B210" s="9" t="s">
        <v>25</v>
      </c>
      <c r="C210" s="9" t="s">
        <v>87</v>
      </c>
      <c r="D210" s="9" t="s">
        <v>27</v>
      </c>
      <c r="E210" s="9" t="s">
        <v>266</v>
      </c>
      <c r="F210" s="9" t="s">
        <v>115</v>
      </c>
      <c r="G210" s="10">
        <f t="shared" si="121"/>
        <v>595875</v>
      </c>
      <c r="H210" s="32">
        <f>H211</f>
        <v>0</v>
      </c>
      <c r="I210" s="10">
        <f t="shared" si="94"/>
        <v>595875</v>
      </c>
      <c r="J210" s="10">
        <f t="shared" si="122"/>
        <v>599730</v>
      </c>
      <c r="K210" s="10">
        <f>K211</f>
        <v>0</v>
      </c>
      <c r="L210" s="2">
        <f t="shared" si="95"/>
        <v>599730</v>
      </c>
      <c r="M210" s="10">
        <f t="shared" si="123"/>
        <v>603755</v>
      </c>
      <c r="N210" s="10">
        <f>N211</f>
        <v>0</v>
      </c>
      <c r="O210" s="2">
        <f t="shared" si="96"/>
        <v>603755</v>
      </c>
    </row>
    <row r="211" spans="1:15" ht="26.4" customHeight="1" x14ac:dyDescent="0.25">
      <c r="A211" s="8" t="s">
        <v>116</v>
      </c>
      <c r="B211" s="9" t="s">
        <v>25</v>
      </c>
      <c r="C211" s="9" t="s">
        <v>87</v>
      </c>
      <c r="D211" s="9" t="s">
        <v>27</v>
      </c>
      <c r="E211" s="9" t="s">
        <v>266</v>
      </c>
      <c r="F211" s="9" t="s">
        <v>117</v>
      </c>
      <c r="G211" s="10">
        <v>595875</v>
      </c>
      <c r="H211" s="32">
        <v>0</v>
      </c>
      <c r="I211" s="10">
        <f t="shared" si="94"/>
        <v>595875</v>
      </c>
      <c r="J211" s="10">
        <v>599730</v>
      </c>
      <c r="K211" s="10">
        <f>K212</f>
        <v>0</v>
      </c>
      <c r="L211" s="2">
        <f t="shared" si="95"/>
        <v>599730</v>
      </c>
      <c r="M211" s="10">
        <v>603755</v>
      </c>
      <c r="N211" s="10">
        <f>N212</f>
        <v>0</v>
      </c>
      <c r="O211" s="2">
        <f t="shared" si="96"/>
        <v>603755</v>
      </c>
    </row>
    <row r="212" spans="1:15" ht="36.6" customHeight="1" x14ac:dyDescent="0.25">
      <c r="A212" s="50" t="s">
        <v>136</v>
      </c>
      <c r="B212" s="46" t="s">
        <v>25</v>
      </c>
      <c r="C212" s="46" t="s">
        <v>87</v>
      </c>
      <c r="D212" s="46" t="s">
        <v>27</v>
      </c>
      <c r="E212" s="46" t="s">
        <v>267</v>
      </c>
      <c r="F212" s="46"/>
      <c r="G212" s="47">
        <f t="shared" ref="G212:H213" si="124">G213</f>
        <v>10350267</v>
      </c>
      <c r="H212" s="47">
        <f t="shared" si="124"/>
        <v>19609.63</v>
      </c>
      <c r="I212" s="10">
        <f t="shared" si="94"/>
        <v>10369876.630000001</v>
      </c>
      <c r="J212" s="47">
        <f t="shared" ref="J212:J213" si="125">J213</f>
        <v>6935809</v>
      </c>
      <c r="K212" s="2">
        <v>0</v>
      </c>
      <c r="L212" s="2">
        <f t="shared" si="95"/>
        <v>6935809</v>
      </c>
      <c r="M212" s="47">
        <f t="shared" ref="M212:M213" si="126">M213</f>
        <v>8037375</v>
      </c>
      <c r="N212" s="2">
        <v>0</v>
      </c>
      <c r="O212" s="2">
        <f t="shared" si="96"/>
        <v>8037375</v>
      </c>
    </row>
    <row r="213" spans="1:15" ht="34.799999999999997" customHeight="1" x14ac:dyDescent="0.25">
      <c r="A213" s="8" t="s">
        <v>114</v>
      </c>
      <c r="B213" s="9" t="s">
        <v>25</v>
      </c>
      <c r="C213" s="9" t="s">
        <v>87</v>
      </c>
      <c r="D213" s="9" t="s">
        <v>27</v>
      </c>
      <c r="E213" s="46" t="s">
        <v>267</v>
      </c>
      <c r="F213" s="9" t="s">
        <v>115</v>
      </c>
      <c r="G213" s="10">
        <f t="shared" si="124"/>
        <v>10350267</v>
      </c>
      <c r="H213" s="10">
        <f>H214</f>
        <v>19609.63</v>
      </c>
      <c r="I213" s="10">
        <f t="shared" si="94"/>
        <v>10369876.630000001</v>
      </c>
      <c r="J213" s="10">
        <f t="shared" si="125"/>
        <v>6935809</v>
      </c>
      <c r="K213" s="10">
        <f>K214</f>
        <v>0</v>
      </c>
      <c r="L213" s="2">
        <f t="shared" si="95"/>
        <v>6935809</v>
      </c>
      <c r="M213" s="10">
        <f t="shared" si="126"/>
        <v>8037375</v>
      </c>
      <c r="N213" s="10">
        <f>N214</f>
        <v>0</v>
      </c>
      <c r="O213" s="2">
        <f t="shared" si="96"/>
        <v>8037375</v>
      </c>
    </row>
    <row r="214" spans="1:15" ht="23.4" customHeight="1" x14ac:dyDescent="0.25">
      <c r="A214" s="8" t="s">
        <v>116</v>
      </c>
      <c r="B214" s="9" t="s">
        <v>25</v>
      </c>
      <c r="C214" s="9" t="s">
        <v>87</v>
      </c>
      <c r="D214" s="9" t="s">
        <v>27</v>
      </c>
      <c r="E214" s="46" t="s">
        <v>267</v>
      </c>
      <c r="F214" s="9" t="s">
        <v>117</v>
      </c>
      <c r="G214" s="10">
        <v>10350267</v>
      </c>
      <c r="H214" s="10">
        <v>19609.63</v>
      </c>
      <c r="I214" s="10">
        <f t="shared" si="94"/>
        <v>10369876.630000001</v>
      </c>
      <c r="J214" s="10">
        <v>6935809</v>
      </c>
      <c r="K214" s="10">
        <f>K215</f>
        <v>0</v>
      </c>
      <c r="L214" s="2">
        <f t="shared" si="95"/>
        <v>6935809</v>
      </c>
      <c r="M214" s="10">
        <v>8037375</v>
      </c>
      <c r="N214" s="10">
        <f>N215</f>
        <v>0</v>
      </c>
      <c r="O214" s="2">
        <f t="shared" si="96"/>
        <v>8037375</v>
      </c>
    </row>
    <row r="215" spans="1:15" ht="115.2" customHeight="1" x14ac:dyDescent="0.25">
      <c r="A215" s="8" t="s">
        <v>137</v>
      </c>
      <c r="B215" s="9" t="s">
        <v>25</v>
      </c>
      <c r="C215" s="9" t="s">
        <v>87</v>
      </c>
      <c r="D215" s="9" t="s">
        <v>27</v>
      </c>
      <c r="E215" s="9" t="s">
        <v>268</v>
      </c>
      <c r="F215" s="9"/>
      <c r="G215" s="10">
        <f t="shared" ref="G215:G216" si="127">G216</f>
        <v>7500000</v>
      </c>
      <c r="H215" s="32">
        <v>0</v>
      </c>
      <c r="I215" s="10">
        <f t="shared" si="94"/>
        <v>7500000</v>
      </c>
      <c r="J215" s="10">
        <f t="shared" ref="J215:J216" si="128">J216</f>
        <v>0</v>
      </c>
      <c r="K215" s="2">
        <v>0</v>
      </c>
      <c r="L215" s="2">
        <f t="shared" si="95"/>
        <v>0</v>
      </c>
      <c r="M215" s="10">
        <f t="shared" ref="M215:M216" si="129">M216</f>
        <v>0</v>
      </c>
      <c r="N215" s="2">
        <v>0</v>
      </c>
      <c r="O215" s="2">
        <f t="shared" si="96"/>
        <v>0</v>
      </c>
    </row>
    <row r="216" spans="1:15" ht="48.6" customHeight="1" x14ac:dyDescent="0.25">
      <c r="A216" s="8" t="s">
        <v>114</v>
      </c>
      <c r="B216" s="9" t="s">
        <v>25</v>
      </c>
      <c r="C216" s="9" t="s">
        <v>87</v>
      </c>
      <c r="D216" s="9" t="s">
        <v>27</v>
      </c>
      <c r="E216" s="9" t="s">
        <v>268</v>
      </c>
      <c r="F216" s="9" t="s">
        <v>115</v>
      </c>
      <c r="G216" s="10">
        <f t="shared" si="127"/>
        <v>7500000</v>
      </c>
      <c r="H216" s="10">
        <f>H217+H219</f>
        <v>0</v>
      </c>
      <c r="I216" s="10">
        <f t="shared" si="94"/>
        <v>7500000</v>
      </c>
      <c r="J216" s="10">
        <f t="shared" si="128"/>
        <v>0</v>
      </c>
      <c r="K216" s="10">
        <f>K217+K219</f>
        <v>0</v>
      </c>
      <c r="L216" s="2">
        <f t="shared" si="95"/>
        <v>0</v>
      </c>
      <c r="M216" s="10">
        <f t="shared" si="129"/>
        <v>0</v>
      </c>
      <c r="N216" s="10">
        <f>N217+N219</f>
        <v>0</v>
      </c>
      <c r="O216" s="2">
        <f t="shared" si="96"/>
        <v>0</v>
      </c>
    </row>
    <row r="217" spans="1:15" ht="24.6" customHeight="1" x14ac:dyDescent="0.25">
      <c r="A217" s="8" t="s">
        <v>120</v>
      </c>
      <c r="B217" s="9" t="s">
        <v>25</v>
      </c>
      <c r="C217" s="9" t="s">
        <v>87</v>
      </c>
      <c r="D217" s="9" t="s">
        <v>27</v>
      </c>
      <c r="E217" s="9" t="s">
        <v>268</v>
      </c>
      <c r="F217" s="9" t="s">
        <v>117</v>
      </c>
      <c r="G217" s="10">
        <v>7500000</v>
      </c>
      <c r="H217" s="10">
        <f>H218</f>
        <v>0</v>
      </c>
      <c r="I217" s="10">
        <f t="shared" si="94"/>
        <v>7500000</v>
      </c>
      <c r="J217" s="10">
        <v>0</v>
      </c>
      <c r="K217" s="10">
        <f>K218</f>
        <v>0</v>
      </c>
      <c r="L217" s="2">
        <f t="shared" si="95"/>
        <v>0</v>
      </c>
      <c r="M217" s="10">
        <v>0</v>
      </c>
      <c r="N217" s="10">
        <f>N218</f>
        <v>0</v>
      </c>
      <c r="O217" s="2">
        <f t="shared" si="96"/>
        <v>0</v>
      </c>
    </row>
    <row r="218" spans="1:15" ht="34.799999999999997" customHeight="1" x14ac:dyDescent="0.25">
      <c r="A218" s="15" t="s">
        <v>138</v>
      </c>
      <c r="B218" s="16" t="s">
        <v>25</v>
      </c>
      <c r="C218" s="16" t="s">
        <v>87</v>
      </c>
      <c r="D218" s="16" t="s">
        <v>27</v>
      </c>
      <c r="E218" s="16" t="s">
        <v>269</v>
      </c>
      <c r="F218" s="16"/>
      <c r="G218" s="10">
        <f>G219+G221</f>
        <v>350000</v>
      </c>
      <c r="H218" s="32">
        <v>0</v>
      </c>
      <c r="I218" s="10">
        <f t="shared" si="94"/>
        <v>350000</v>
      </c>
      <c r="J218" s="10">
        <f>J219+J221</f>
        <v>291390.36</v>
      </c>
      <c r="K218" s="2">
        <v>0</v>
      </c>
      <c r="L218" s="2">
        <f t="shared" si="95"/>
        <v>291390.36</v>
      </c>
      <c r="M218" s="10">
        <f>M219+M221</f>
        <v>246861.77</v>
      </c>
      <c r="N218" s="2">
        <v>0</v>
      </c>
      <c r="O218" s="2">
        <f t="shared" si="96"/>
        <v>246861.77</v>
      </c>
    </row>
    <row r="219" spans="1:15" ht="46.8" customHeight="1" x14ac:dyDescent="0.25">
      <c r="A219" s="14" t="s">
        <v>31</v>
      </c>
      <c r="B219" s="16" t="s">
        <v>25</v>
      </c>
      <c r="C219" s="16" t="s">
        <v>87</v>
      </c>
      <c r="D219" s="16" t="s">
        <v>27</v>
      </c>
      <c r="E219" s="16" t="s">
        <v>269</v>
      </c>
      <c r="F219" s="16" t="s">
        <v>32</v>
      </c>
      <c r="G219" s="10">
        <f>G220</f>
        <v>70000</v>
      </c>
      <c r="H219" s="10">
        <f>H220</f>
        <v>0</v>
      </c>
      <c r="I219" s="10">
        <f t="shared" si="94"/>
        <v>70000</v>
      </c>
      <c r="J219" s="10">
        <f>J220</f>
        <v>70000</v>
      </c>
      <c r="K219" s="10">
        <f>K220</f>
        <v>0</v>
      </c>
      <c r="L219" s="2">
        <f t="shared" si="95"/>
        <v>70000</v>
      </c>
      <c r="M219" s="10">
        <f>M220</f>
        <v>70000</v>
      </c>
      <c r="N219" s="10">
        <f>N220</f>
        <v>0</v>
      </c>
      <c r="O219" s="2">
        <f t="shared" si="96"/>
        <v>70000</v>
      </c>
    </row>
    <row r="220" spans="1:15" ht="39.6" customHeight="1" x14ac:dyDescent="0.25">
      <c r="A220" s="14" t="s">
        <v>59</v>
      </c>
      <c r="B220" s="16" t="s">
        <v>25</v>
      </c>
      <c r="C220" s="16" t="s">
        <v>87</v>
      </c>
      <c r="D220" s="16" t="s">
        <v>27</v>
      </c>
      <c r="E220" s="16" t="s">
        <v>269</v>
      </c>
      <c r="F220" s="16" t="s">
        <v>60</v>
      </c>
      <c r="G220" s="10">
        <v>70000</v>
      </c>
      <c r="H220" s="32">
        <v>0</v>
      </c>
      <c r="I220" s="10">
        <f t="shared" si="94"/>
        <v>70000</v>
      </c>
      <c r="J220" s="10">
        <v>70000</v>
      </c>
      <c r="K220" s="2">
        <v>0</v>
      </c>
      <c r="L220" s="2">
        <f t="shared" si="95"/>
        <v>70000</v>
      </c>
      <c r="M220" s="10">
        <v>70000</v>
      </c>
      <c r="N220" s="2">
        <v>0</v>
      </c>
      <c r="O220" s="2">
        <f t="shared" si="96"/>
        <v>70000</v>
      </c>
    </row>
    <row r="221" spans="1:15" ht="36" customHeight="1" x14ac:dyDescent="0.25">
      <c r="A221" s="14" t="s">
        <v>37</v>
      </c>
      <c r="B221" s="16" t="s">
        <v>25</v>
      </c>
      <c r="C221" s="16" t="s">
        <v>87</v>
      </c>
      <c r="D221" s="16" t="s">
        <v>27</v>
      </c>
      <c r="E221" s="16" t="s">
        <v>269</v>
      </c>
      <c r="F221" s="16" t="s">
        <v>38</v>
      </c>
      <c r="G221" s="10">
        <f>G222</f>
        <v>280000</v>
      </c>
      <c r="H221" s="10">
        <f>H222</f>
        <v>0</v>
      </c>
      <c r="I221" s="10">
        <f t="shared" si="94"/>
        <v>280000</v>
      </c>
      <c r="J221" s="10">
        <f>J222</f>
        <v>221390.36</v>
      </c>
      <c r="K221" s="10">
        <f>K222</f>
        <v>0</v>
      </c>
      <c r="L221" s="2">
        <f t="shared" si="95"/>
        <v>221390.36</v>
      </c>
      <c r="M221" s="10">
        <f>M222</f>
        <v>176861.77</v>
      </c>
      <c r="N221" s="10">
        <f>N222</f>
        <v>0</v>
      </c>
      <c r="O221" s="2">
        <f t="shared" si="96"/>
        <v>176861.77</v>
      </c>
    </row>
    <row r="222" spans="1:15" ht="45" customHeight="1" x14ac:dyDescent="0.25">
      <c r="A222" s="14" t="s">
        <v>39</v>
      </c>
      <c r="B222" s="16" t="s">
        <v>25</v>
      </c>
      <c r="C222" s="16" t="s">
        <v>87</v>
      </c>
      <c r="D222" s="16" t="s">
        <v>27</v>
      </c>
      <c r="E222" s="16" t="s">
        <v>269</v>
      </c>
      <c r="F222" s="16" t="s">
        <v>40</v>
      </c>
      <c r="G222" s="10">
        <v>280000</v>
      </c>
      <c r="H222" s="10">
        <f>H223</f>
        <v>0</v>
      </c>
      <c r="I222" s="10">
        <f t="shared" si="94"/>
        <v>280000</v>
      </c>
      <c r="J222" s="10">
        <v>221390.36</v>
      </c>
      <c r="K222" s="10">
        <f>K223</f>
        <v>0</v>
      </c>
      <c r="L222" s="2">
        <f t="shared" si="95"/>
        <v>221390.36</v>
      </c>
      <c r="M222" s="10">
        <v>176861.77</v>
      </c>
      <c r="N222" s="10">
        <f>N223</f>
        <v>0</v>
      </c>
      <c r="O222" s="2">
        <f t="shared" si="96"/>
        <v>176861.77</v>
      </c>
    </row>
    <row r="223" spans="1:15" ht="206.4" customHeight="1" x14ac:dyDescent="0.25">
      <c r="A223" s="14" t="s">
        <v>139</v>
      </c>
      <c r="B223" s="9" t="s">
        <v>25</v>
      </c>
      <c r="C223" s="16" t="s">
        <v>87</v>
      </c>
      <c r="D223" s="16" t="s">
        <v>27</v>
      </c>
      <c r="E223" s="16" t="s">
        <v>270</v>
      </c>
      <c r="F223" s="16"/>
      <c r="G223" s="10">
        <f t="shared" ref="G223:G224" si="130">G224</f>
        <v>90000</v>
      </c>
      <c r="H223" s="32">
        <v>0</v>
      </c>
      <c r="I223" s="10">
        <f t="shared" si="94"/>
        <v>90000</v>
      </c>
      <c r="J223" s="10">
        <f t="shared" ref="J223:J224" si="131">J224</f>
        <v>0</v>
      </c>
      <c r="K223" s="2">
        <v>0</v>
      </c>
      <c r="L223" s="2">
        <f t="shared" si="95"/>
        <v>0</v>
      </c>
      <c r="M223" s="10">
        <f t="shared" ref="M223:M224" si="132">M224</f>
        <v>0</v>
      </c>
      <c r="N223" s="2">
        <v>0</v>
      </c>
      <c r="O223" s="2">
        <f t="shared" si="96"/>
        <v>0</v>
      </c>
    </row>
    <row r="224" spans="1:15" ht="23.4" customHeight="1" x14ac:dyDescent="0.25">
      <c r="A224" s="8" t="s">
        <v>53</v>
      </c>
      <c r="B224" s="9" t="s">
        <v>25</v>
      </c>
      <c r="C224" s="16" t="s">
        <v>87</v>
      </c>
      <c r="D224" s="16" t="s">
        <v>27</v>
      </c>
      <c r="E224" s="16" t="s">
        <v>270</v>
      </c>
      <c r="F224" s="16" t="s">
        <v>54</v>
      </c>
      <c r="G224" s="10">
        <f t="shared" si="130"/>
        <v>90000</v>
      </c>
      <c r="H224" s="32">
        <v>0</v>
      </c>
      <c r="I224" s="10">
        <f t="shared" si="94"/>
        <v>90000</v>
      </c>
      <c r="J224" s="10">
        <f t="shared" si="131"/>
        <v>0</v>
      </c>
      <c r="K224" s="10">
        <f>K225+K227</f>
        <v>0</v>
      </c>
      <c r="L224" s="2">
        <f t="shared" si="95"/>
        <v>0</v>
      </c>
      <c r="M224" s="10">
        <f t="shared" si="132"/>
        <v>0</v>
      </c>
      <c r="N224" s="10">
        <f>N225+N227</f>
        <v>0</v>
      </c>
      <c r="O224" s="2">
        <f t="shared" si="96"/>
        <v>0</v>
      </c>
    </row>
    <row r="225" spans="1:15" ht="22.8" customHeight="1" x14ac:dyDescent="0.25">
      <c r="A225" s="8" t="s">
        <v>102</v>
      </c>
      <c r="B225" s="9" t="s">
        <v>25</v>
      </c>
      <c r="C225" s="16" t="s">
        <v>87</v>
      </c>
      <c r="D225" s="16" t="s">
        <v>27</v>
      </c>
      <c r="E225" s="16" t="s">
        <v>270</v>
      </c>
      <c r="F225" s="16" t="s">
        <v>103</v>
      </c>
      <c r="G225" s="10">
        <v>90000</v>
      </c>
      <c r="H225" s="32">
        <v>0</v>
      </c>
      <c r="I225" s="10">
        <f t="shared" si="94"/>
        <v>90000</v>
      </c>
      <c r="J225" s="10">
        <v>0</v>
      </c>
      <c r="K225" s="10">
        <f>K226</f>
        <v>0</v>
      </c>
      <c r="L225" s="2">
        <f t="shared" si="95"/>
        <v>0</v>
      </c>
      <c r="M225" s="10">
        <v>0</v>
      </c>
      <c r="N225" s="10">
        <f>N226</f>
        <v>0</v>
      </c>
      <c r="O225" s="2">
        <f t="shared" si="96"/>
        <v>0</v>
      </c>
    </row>
    <row r="226" spans="1:15" ht="93.6" customHeight="1" x14ac:dyDescent="0.25">
      <c r="A226" s="12" t="s">
        <v>140</v>
      </c>
      <c r="B226" s="9" t="s">
        <v>25</v>
      </c>
      <c r="C226" s="9" t="s">
        <v>87</v>
      </c>
      <c r="D226" s="9" t="s">
        <v>27</v>
      </c>
      <c r="E226" s="16" t="s">
        <v>271</v>
      </c>
      <c r="F226" s="9"/>
      <c r="G226" s="10">
        <f>G227+G229</f>
        <v>151200</v>
      </c>
      <c r="H226" s="32">
        <f>H229</f>
        <v>0</v>
      </c>
      <c r="I226" s="10">
        <f t="shared" si="94"/>
        <v>151200</v>
      </c>
      <c r="J226" s="10">
        <f>J227+J229</f>
        <v>151200</v>
      </c>
      <c r="K226" s="2">
        <v>0</v>
      </c>
      <c r="L226" s="2">
        <f t="shared" si="95"/>
        <v>151200</v>
      </c>
      <c r="M226" s="10">
        <f>M227+M229</f>
        <v>151200</v>
      </c>
      <c r="N226" s="2">
        <v>0</v>
      </c>
      <c r="O226" s="2">
        <f t="shared" si="96"/>
        <v>151200</v>
      </c>
    </row>
    <row r="227" spans="1:15" ht="40.200000000000003" customHeight="1" x14ac:dyDescent="0.25">
      <c r="A227" s="14" t="s">
        <v>122</v>
      </c>
      <c r="B227" s="16" t="s">
        <v>25</v>
      </c>
      <c r="C227" s="16" t="s">
        <v>87</v>
      </c>
      <c r="D227" s="16" t="s">
        <v>27</v>
      </c>
      <c r="E227" s="16" t="s">
        <v>271</v>
      </c>
      <c r="F227" s="16" t="s">
        <v>123</v>
      </c>
      <c r="G227" s="10">
        <f>G228</f>
        <v>0</v>
      </c>
      <c r="H227" s="10">
        <f>H228</f>
        <v>0</v>
      </c>
      <c r="I227" s="10">
        <f t="shared" si="94"/>
        <v>0</v>
      </c>
      <c r="J227" s="10">
        <f>J228</f>
        <v>0</v>
      </c>
      <c r="K227" s="10">
        <f>K228</f>
        <v>0</v>
      </c>
      <c r="L227" s="2">
        <f t="shared" si="95"/>
        <v>0</v>
      </c>
      <c r="M227" s="10">
        <f>M228</f>
        <v>0</v>
      </c>
      <c r="N227" s="10">
        <f>N228</f>
        <v>0</v>
      </c>
      <c r="O227" s="2">
        <f t="shared" si="96"/>
        <v>0</v>
      </c>
    </row>
    <row r="228" spans="1:15" ht="34.799999999999997" customHeight="1" x14ac:dyDescent="0.25">
      <c r="A228" s="14" t="s">
        <v>124</v>
      </c>
      <c r="B228" s="16" t="s">
        <v>25</v>
      </c>
      <c r="C228" s="16" t="s">
        <v>87</v>
      </c>
      <c r="D228" s="16" t="s">
        <v>27</v>
      </c>
      <c r="E228" s="16" t="s">
        <v>271</v>
      </c>
      <c r="F228" s="16" t="s">
        <v>125</v>
      </c>
      <c r="G228" s="10">
        <v>0</v>
      </c>
      <c r="H228" s="32">
        <v>0</v>
      </c>
      <c r="I228" s="10">
        <f t="shared" si="94"/>
        <v>0</v>
      </c>
      <c r="J228" s="10">
        <v>0</v>
      </c>
      <c r="K228" s="2">
        <v>0</v>
      </c>
      <c r="L228" s="2">
        <f t="shared" si="95"/>
        <v>0</v>
      </c>
      <c r="M228" s="10">
        <v>0</v>
      </c>
      <c r="N228" s="2">
        <v>0</v>
      </c>
      <c r="O228" s="2">
        <f t="shared" si="96"/>
        <v>0</v>
      </c>
    </row>
    <row r="229" spans="1:15" ht="55.8" customHeight="1" x14ac:dyDescent="0.25">
      <c r="A229" s="14" t="s">
        <v>119</v>
      </c>
      <c r="B229" s="9" t="s">
        <v>25</v>
      </c>
      <c r="C229" s="9" t="s">
        <v>87</v>
      </c>
      <c r="D229" s="9" t="s">
        <v>27</v>
      </c>
      <c r="E229" s="16" t="s">
        <v>271</v>
      </c>
      <c r="F229" s="16" t="s">
        <v>115</v>
      </c>
      <c r="G229" s="10">
        <f>G230</f>
        <v>151200</v>
      </c>
      <c r="H229" s="10">
        <f>H230</f>
        <v>0</v>
      </c>
      <c r="I229" s="10">
        <f t="shared" si="94"/>
        <v>151200</v>
      </c>
      <c r="J229" s="10">
        <f>J230</f>
        <v>151200</v>
      </c>
      <c r="K229" s="10">
        <f>K230</f>
        <v>0</v>
      </c>
      <c r="L229" s="2">
        <f t="shared" si="95"/>
        <v>151200</v>
      </c>
      <c r="M229" s="10">
        <f>M230</f>
        <v>151200</v>
      </c>
      <c r="N229" s="10">
        <f>N230</f>
        <v>0</v>
      </c>
      <c r="O229" s="2">
        <f t="shared" si="96"/>
        <v>151200</v>
      </c>
    </row>
    <row r="230" spans="1:15" ht="28.2" customHeight="1" x14ac:dyDescent="0.25">
      <c r="A230" s="14" t="s">
        <v>116</v>
      </c>
      <c r="B230" s="9" t="s">
        <v>25</v>
      </c>
      <c r="C230" s="9" t="s">
        <v>87</v>
      </c>
      <c r="D230" s="9" t="s">
        <v>27</v>
      </c>
      <c r="E230" s="16" t="s">
        <v>271</v>
      </c>
      <c r="F230" s="16" t="s">
        <v>117</v>
      </c>
      <c r="G230" s="10">
        <v>151200</v>
      </c>
      <c r="H230" s="10">
        <v>0</v>
      </c>
      <c r="I230" s="10">
        <f t="shared" ref="I230:I302" si="133">G230+H230</f>
        <v>151200</v>
      </c>
      <c r="J230" s="10">
        <v>151200</v>
      </c>
      <c r="K230" s="10">
        <f>K231</f>
        <v>0</v>
      </c>
      <c r="L230" s="2">
        <f t="shared" ref="L230:L302" si="134">J230+K230</f>
        <v>151200</v>
      </c>
      <c r="M230" s="10">
        <v>151200</v>
      </c>
      <c r="N230" s="10">
        <f>N231</f>
        <v>0</v>
      </c>
      <c r="O230" s="2">
        <f t="shared" ref="O230:O302" si="135">M230+N230</f>
        <v>151200</v>
      </c>
    </row>
    <row r="231" spans="1:15" ht="64.8" customHeight="1" x14ac:dyDescent="0.25">
      <c r="A231" s="14" t="s">
        <v>141</v>
      </c>
      <c r="B231" s="9" t="s">
        <v>25</v>
      </c>
      <c r="C231" s="9" t="s">
        <v>87</v>
      </c>
      <c r="D231" s="9" t="s">
        <v>27</v>
      </c>
      <c r="E231" s="16" t="s">
        <v>272</v>
      </c>
      <c r="F231" s="16"/>
      <c r="G231" s="10">
        <f t="shared" ref="G231:G232" si="136">G232</f>
        <v>1689018</v>
      </c>
      <c r="H231" s="32">
        <v>0</v>
      </c>
      <c r="I231" s="10">
        <f t="shared" si="133"/>
        <v>1689018</v>
      </c>
      <c r="J231" s="10">
        <f t="shared" ref="J231:J232" si="137">J232</f>
        <v>2608949</v>
      </c>
      <c r="K231" s="38">
        <v>0</v>
      </c>
      <c r="L231" s="2">
        <f t="shared" si="134"/>
        <v>2608949</v>
      </c>
      <c r="M231" s="10">
        <f t="shared" ref="M231:M232" si="138">M232</f>
        <v>3723405</v>
      </c>
      <c r="N231" s="38">
        <v>0</v>
      </c>
      <c r="O231" s="2">
        <f t="shared" si="135"/>
        <v>3723405</v>
      </c>
    </row>
    <row r="232" spans="1:15" ht="52.2" customHeight="1" x14ac:dyDescent="0.25">
      <c r="A232" s="14" t="s">
        <v>119</v>
      </c>
      <c r="B232" s="9" t="s">
        <v>25</v>
      </c>
      <c r="C232" s="9" t="s">
        <v>87</v>
      </c>
      <c r="D232" s="9" t="s">
        <v>27</v>
      </c>
      <c r="E232" s="16" t="s">
        <v>272</v>
      </c>
      <c r="F232" s="16" t="s">
        <v>115</v>
      </c>
      <c r="G232" s="10">
        <f t="shared" si="136"/>
        <v>1689018</v>
      </c>
      <c r="H232" s="10">
        <f>H233</f>
        <v>0</v>
      </c>
      <c r="I232" s="10">
        <f t="shared" si="133"/>
        <v>1689018</v>
      </c>
      <c r="J232" s="10">
        <f t="shared" si="137"/>
        <v>2608949</v>
      </c>
      <c r="K232" s="38">
        <v>0</v>
      </c>
      <c r="L232" s="2">
        <f t="shared" si="134"/>
        <v>2608949</v>
      </c>
      <c r="M232" s="10">
        <f t="shared" si="138"/>
        <v>3723405</v>
      </c>
      <c r="N232" s="38">
        <v>0</v>
      </c>
      <c r="O232" s="2">
        <f t="shared" si="135"/>
        <v>3723405</v>
      </c>
    </row>
    <row r="233" spans="1:15" ht="27" customHeight="1" x14ac:dyDescent="0.25">
      <c r="A233" s="14" t="s">
        <v>116</v>
      </c>
      <c r="B233" s="9" t="s">
        <v>25</v>
      </c>
      <c r="C233" s="9" t="s">
        <v>87</v>
      </c>
      <c r="D233" s="9" t="s">
        <v>27</v>
      </c>
      <c r="E233" s="16" t="s">
        <v>272</v>
      </c>
      <c r="F233" s="16" t="s">
        <v>117</v>
      </c>
      <c r="G233" s="10">
        <v>1689018</v>
      </c>
      <c r="H233" s="10">
        <v>0</v>
      </c>
      <c r="I233" s="10">
        <f t="shared" si="133"/>
        <v>1689018</v>
      </c>
      <c r="J233" s="10">
        <v>2608949</v>
      </c>
      <c r="K233" s="38">
        <v>0</v>
      </c>
      <c r="L233" s="2">
        <f t="shared" si="134"/>
        <v>2608949</v>
      </c>
      <c r="M233" s="10">
        <v>3723405</v>
      </c>
      <c r="N233" s="38">
        <v>0</v>
      </c>
      <c r="O233" s="2">
        <f t="shared" si="135"/>
        <v>3723405</v>
      </c>
    </row>
    <row r="234" spans="1:15" ht="19.8" customHeight="1" x14ac:dyDescent="0.25">
      <c r="A234" s="14" t="s">
        <v>221</v>
      </c>
      <c r="B234" s="9" t="s">
        <v>25</v>
      </c>
      <c r="C234" s="9" t="s">
        <v>87</v>
      </c>
      <c r="D234" s="9" t="s">
        <v>27</v>
      </c>
      <c r="E234" s="16" t="s">
        <v>273</v>
      </c>
      <c r="F234" s="16"/>
      <c r="G234" s="10">
        <f t="shared" ref="G234" si="139">G235</f>
        <v>95942</v>
      </c>
      <c r="H234" s="32">
        <v>0</v>
      </c>
      <c r="I234" s="10">
        <f t="shared" si="133"/>
        <v>95942</v>
      </c>
      <c r="J234" s="10">
        <f t="shared" ref="J234" si="140">J235</f>
        <v>95942</v>
      </c>
      <c r="K234" s="2">
        <v>0</v>
      </c>
      <c r="L234" s="2">
        <f t="shared" si="134"/>
        <v>95942</v>
      </c>
      <c r="M234" s="10">
        <f t="shared" ref="M234" si="141">M235</f>
        <v>92118</v>
      </c>
      <c r="N234" s="10">
        <v>0</v>
      </c>
      <c r="O234" s="2">
        <f t="shared" si="135"/>
        <v>92118</v>
      </c>
    </row>
    <row r="235" spans="1:15" ht="47.4" customHeight="1" x14ac:dyDescent="0.25">
      <c r="A235" s="14" t="s">
        <v>119</v>
      </c>
      <c r="B235" s="9" t="s">
        <v>25</v>
      </c>
      <c r="C235" s="9" t="s">
        <v>87</v>
      </c>
      <c r="D235" s="9" t="s">
        <v>27</v>
      </c>
      <c r="E235" s="16" t="s">
        <v>273</v>
      </c>
      <c r="F235" s="16" t="s">
        <v>115</v>
      </c>
      <c r="G235" s="10">
        <f>G236</f>
        <v>95942</v>
      </c>
      <c r="H235" s="10">
        <f>H236</f>
        <v>0</v>
      </c>
      <c r="I235" s="10">
        <f t="shared" si="133"/>
        <v>95942</v>
      </c>
      <c r="J235" s="10">
        <f>J236</f>
        <v>95942</v>
      </c>
      <c r="K235" s="10">
        <f>K236+K243+K247+K261</f>
        <v>0</v>
      </c>
      <c r="L235" s="2">
        <f t="shared" si="134"/>
        <v>95942</v>
      </c>
      <c r="M235" s="10">
        <f>M236</f>
        <v>92118</v>
      </c>
      <c r="N235" s="10">
        <f>N236+N243+N247+N261</f>
        <v>0</v>
      </c>
      <c r="O235" s="2">
        <f t="shared" si="135"/>
        <v>92118</v>
      </c>
    </row>
    <row r="236" spans="1:15" ht="18.600000000000001" customHeight="1" x14ac:dyDescent="0.25">
      <c r="A236" s="14" t="s">
        <v>116</v>
      </c>
      <c r="B236" s="9" t="s">
        <v>25</v>
      </c>
      <c r="C236" s="9" t="s">
        <v>87</v>
      </c>
      <c r="D236" s="9" t="s">
        <v>27</v>
      </c>
      <c r="E236" s="16" t="s">
        <v>273</v>
      </c>
      <c r="F236" s="16" t="s">
        <v>117</v>
      </c>
      <c r="G236" s="10">
        <v>95942</v>
      </c>
      <c r="H236" s="10">
        <v>0</v>
      </c>
      <c r="I236" s="10">
        <f t="shared" si="133"/>
        <v>95942</v>
      </c>
      <c r="J236" s="10">
        <v>95942</v>
      </c>
      <c r="K236" s="10">
        <v>0</v>
      </c>
      <c r="L236" s="2">
        <f t="shared" si="134"/>
        <v>95942</v>
      </c>
      <c r="M236" s="10">
        <v>92118</v>
      </c>
      <c r="N236" s="10">
        <v>0</v>
      </c>
      <c r="O236" s="2">
        <f t="shared" si="135"/>
        <v>92118</v>
      </c>
    </row>
    <row r="237" spans="1:15" ht="18.600000000000001" customHeight="1" x14ac:dyDescent="0.25">
      <c r="A237" s="8" t="s">
        <v>221</v>
      </c>
      <c r="B237" s="9" t="s">
        <v>25</v>
      </c>
      <c r="C237" s="9" t="s">
        <v>87</v>
      </c>
      <c r="D237" s="9" t="s">
        <v>27</v>
      </c>
      <c r="E237" s="9" t="s">
        <v>323</v>
      </c>
      <c r="F237" s="9"/>
      <c r="G237" s="10">
        <f>G238</f>
        <v>0</v>
      </c>
      <c r="H237" s="10">
        <f>H238</f>
        <v>107458</v>
      </c>
      <c r="I237" s="10">
        <f t="shared" si="133"/>
        <v>107458</v>
      </c>
      <c r="J237" s="10">
        <f>J238</f>
        <v>0</v>
      </c>
      <c r="K237" s="10">
        <f>K238</f>
        <v>0</v>
      </c>
      <c r="L237" s="2">
        <f t="shared" si="134"/>
        <v>0</v>
      </c>
      <c r="M237" s="10">
        <f>M238</f>
        <v>0</v>
      </c>
      <c r="N237" s="10">
        <f>N238</f>
        <v>0</v>
      </c>
      <c r="O237" s="2">
        <f t="shared" si="135"/>
        <v>0</v>
      </c>
    </row>
    <row r="238" spans="1:15" ht="53.4" customHeight="1" x14ac:dyDescent="0.25">
      <c r="A238" s="8" t="s">
        <v>119</v>
      </c>
      <c r="B238" s="9" t="s">
        <v>25</v>
      </c>
      <c r="C238" s="9" t="s">
        <v>87</v>
      </c>
      <c r="D238" s="9" t="s">
        <v>27</v>
      </c>
      <c r="E238" s="9" t="s">
        <v>323</v>
      </c>
      <c r="F238" s="9" t="s">
        <v>115</v>
      </c>
      <c r="G238" s="10">
        <f>G239</f>
        <v>0</v>
      </c>
      <c r="H238" s="10">
        <f>H239</f>
        <v>107458</v>
      </c>
      <c r="I238" s="10">
        <f t="shared" si="133"/>
        <v>107458</v>
      </c>
      <c r="J238" s="10">
        <f>J239</f>
        <v>0</v>
      </c>
      <c r="K238" s="10">
        <f>K239</f>
        <v>0</v>
      </c>
      <c r="L238" s="2">
        <f t="shared" si="134"/>
        <v>0</v>
      </c>
      <c r="M238" s="10">
        <f>M239</f>
        <v>0</v>
      </c>
      <c r="N238" s="10">
        <f>N239</f>
        <v>0</v>
      </c>
      <c r="O238" s="2">
        <f t="shared" si="135"/>
        <v>0</v>
      </c>
    </row>
    <row r="239" spans="1:15" ht="18.600000000000001" customHeight="1" x14ac:dyDescent="0.25">
      <c r="A239" s="8" t="s">
        <v>116</v>
      </c>
      <c r="B239" s="9" t="s">
        <v>25</v>
      </c>
      <c r="C239" s="9" t="s">
        <v>87</v>
      </c>
      <c r="D239" s="9" t="s">
        <v>27</v>
      </c>
      <c r="E239" s="9" t="s">
        <v>323</v>
      </c>
      <c r="F239" s="9" t="s">
        <v>117</v>
      </c>
      <c r="G239" s="10">
        <v>0</v>
      </c>
      <c r="H239" s="10">
        <v>107458</v>
      </c>
      <c r="I239" s="10">
        <f t="shared" si="133"/>
        <v>107458</v>
      </c>
      <c r="J239" s="10">
        <v>0</v>
      </c>
      <c r="K239" s="10">
        <v>0</v>
      </c>
      <c r="L239" s="2">
        <f t="shared" si="134"/>
        <v>0</v>
      </c>
      <c r="M239" s="10">
        <v>0</v>
      </c>
      <c r="N239" s="10">
        <v>0</v>
      </c>
      <c r="O239" s="2">
        <f t="shared" si="135"/>
        <v>0</v>
      </c>
    </row>
    <row r="240" spans="1:15" ht="36.6" customHeight="1" x14ac:dyDescent="0.25">
      <c r="A240" s="52" t="s">
        <v>334</v>
      </c>
      <c r="B240" s="9" t="s">
        <v>25</v>
      </c>
      <c r="C240" s="9" t="s">
        <v>87</v>
      </c>
      <c r="D240" s="9" t="s">
        <v>27</v>
      </c>
      <c r="E240" s="9" t="s">
        <v>335</v>
      </c>
      <c r="F240" s="9"/>
      <c r="G240" s="10">
        <f>G241</f>
        <v>0</v>
      </c>
      <c r="H240" s="10">
        <f>H241</f>
        <v>0</v>
      </c>
      <c r="I240" s="10">
        <f t="shared" si="133"/>
        <v>0</v>
      </c>
      <c r="J240" s="10">
        <f>J241</f>
        <v>0</v>
      </c>
      <c r="K240" s="10">
        <f>K241</f>
        <v>0</v>
      </c>
      <c r="L240" s="2">
        <f t="shared" si="134"/>
        <v>0</v>
      </c>
      <c r="M240" s="10">
        <f>M241</f>
        <v>0</v>
      </c>
      <c r="N240" s="10">
        <f>N241</f>
        <v>0</v>
      </c>
      <c r="O240" s="2">
        <f t="shared" si="135"/>
        <v>0</v>
      </c>
    </row>
    <row r="241" spans="1:15" ht="53.4" customHeight="1" x14ac:dyDescent="0.25">
      <c r="A241" s="8" t="s">
        <v>119</v>
      </c>
      <c r="B241" s="9" t="s">
        <v>25</v>
      </c>
      <c r="C241" s="9" t="s">
        <v>87</v>
      </c>
      <c r="D241" s="9" t="s">
        <v>27</v>
      </c>
      <c r="E241" s="9" t="s">
        <v>335</v>
      </c>
      <c r="F241" s="9" t="s">
        <v>115</v>
      </c>
      <c r="G241" s="10">
        <f>G242</f>
        <v>0</v>
      </c>
      <c r="H241" s="10">
        <f>H242</f>
        <v>0</v>
      </c>
      <c r="I241" s="10">
        <f t="shared" si="133"/>
        <v>0</v>
      </c>
      <c r="J241" s="10">
        <f>J242</f>
        <v>0</v>
      </c>
      <c r="K241" s="10">
        <f>K242</f>
        <v>0</v>
      </c>
      <c r="L241" s="2">
        <f t="shared" si="134"/>
        <v>0</v>
      </c>
      <c r="M241" s="10">
        <f>M242</f>
        <v>0</v>
      </c>
      <c r="N241" s="10">
        <f>N242</f>
        <v>0</v>
      </c>
      <c r="O241" s="2">
        <f t="shared" si="135"/>
        <v>0</v>
      </c>
    </row>
    <row r="242" spans="1:15" ht="24.6" customHeight="1" x14ac:dyDescent="0.25">
      <c r="A242" s="8" t="s">
        <v>116</v>
      </c>
      <c r="B242" s="9" t="s">
        <v>25</v>
      </c>
      <c r="C242" s="9" t="s">
        <v>87</v>
      </c>
      <c r="D242" s="9" t="s">
        <v>27</v>
      </c>
      <c r="E242" s="9" t="s">
        <v>335</v>
      </c>
      <c r="F242" s="9" t="s">
        <v>117</v>
      </c>
      <c r="G242" s="10">
        <v>0</v>
      </c>
      <c r="H242" s="10">
        <v>0</v>
      </c>
      <c r="I242" s="10">
        <f t="shared" si="133"/>
        <v>0</v>
      </c>
      <c r="J242" s="10">
        <v>0</v>
      </c>
      <c r="K242" s="10">
        <v>0</v>
      </c>
      <c r="L242" s="2">
        <f t="shared" si="134"/>
        <v>0</v>
      </c>
      <c r="M242" s="10">
        <v>0</v>
      </c>
      <c r="N242" s="10">
        <v>0</v>
      </c>
      <c r="O242" s="2">
        <f t="shared" si="135"/>
        <v>0</v>
      </c>
    </row>
    <row r="243" spans="1:15" ht="17.399999999999999" customHeight="1" x14ac:dyDescent="0.25">
      <c r="A243" s="41" t="s">
        <v>143</v>
      </c>
      <c r="B243" s="42" t="s">
        <v>25</v>
      </c>
      <c r="C243" s="44" t="s">
        <v>17</v>
      </c>
      <c r="D243" s="42"/>
      <c r="E243" s="42"/>
      <c r="F243" s="42"/>
      <c r="G243" s="43">
        <f>G244+G248+G262</f>
        <v>21029344.57</v>
      </c>
      <c r="H243" s="43">
        <f>H244+H248+H262</f>
        <v>0</v>
      </c>
      <c r="I243" s="6">
        <f t="shared" si="133"/>
        <v>21029344.57</v>
      </c>
      <c r="J243" s="43">
        <f t="shared" ref="J243" si="142">J244+J248+J262</f>
        <v>31246643.640000001</v>
      </c>
      <c r="K243" s="10">
        <f t="shared" ref="K243:K245" si="143">K244</f>
        <v>0</v>
      </c>
      <c r="L243" s="34">
        <f t="shared" si="134"/>
        <v>31246643.640000001</v>
      </c>
      <c r="M243" s="43">
        <f t="shared" ref="M243" si="144">M244+M248+M262</f>
        <v>34101687.640000001</v>
      </c>
      <c r="N243" s="10">
        <f t="shared" ref="N243:N245" si="145">N244</f>
        <v>0</v>
      </c>
      <c r="O243" s="34">
        <f t="shared" si="135"/>
        <v>34101687.640000001</v>
      </c>
    </row>
    <row r="244" spans="1:15" ht="18.600000000000001" customHeight="1" x14ac:dyDescent="0.25">
      <c r="A244" s="8" t="s">
        <v>144</v>
      </c>
      <c r="B244" s="9" t="s">
        <v>25</v>
      </c>
      <c r="C244" s="9" t="s">
        <v>17</v>
      </c>
      <c r="D244" s="9" t="s">
        <v>27</v>
      </c>
      <c r="E244" s="9"/>
      <c r="F244" s="9"/>
      <c r="G244" s="10">
        <f t="shared" ref="G244:G246" si="146">G245</f>
        <v>2294461.5699999998</v>
      </c>
      <c r="H244" s="10">
        <f t="shared" ref="H244:H245" si="147">H245</f>
        <v>0</v>
      </c>
      <c r="I244" s="10">
        <f t="shared" si="133"/>
        <v>2294461.5699999998</v>
      </c>
      <c r="J244" s="10">
        <f t="shared" ref="J244:J246" si="148">J245</f>
        <v>2263340.64</v>
      </c>
      <c r="K244" s="10">
        <f t="shared" si="143"/>
        <v>0</v>
      </c>
      <c r="L244" s="2">
        <f t="shared" si="134"/>
        <v>2263340.64</v>
      </c>
      <c r="M244" s="10">
        <f t="shared" ref="M244:M246" si="149">M245</f>
        <v>2263340.64</v>
      </c>
      <c r="N244" s="10">
        <f t="shared" si="145"/>
        <v>0</v>
      </c>
      <c r="O244" s="2">
        <f t="shared" si="135"/>
        <v>2263340.64</v>
      </c>
    </row>
    <row r="245" spans="1:15" ht="34.799999999999997" customHeight="1" x14ac:dyDescent="0.25">
      <c r="A245" s="8" t="s">
        <v>145</v>
      </c>
      <c r="B245" s="9" t="s">
        <v>25</v>
      </c>
      <c r="C245" s="9" t="s">
        <v>17</v>
      </c>
      <c r="D245" s="9" t="s">
        <v>27</v>
      </c>
      <c r="E245" s="9" t="s">
        <v>274</v>
      </c>
      <c r="F245" s="9"/>
      <c r="G245" s="10">
        <f t="shared" si="146"/>
        <v>2294461.5699999998</v>
      </c>
      <c r="H245" s="10">
        <f t="shared" si="147"/>
        <v>0</v>
      </c>
      <c r="I245" s="10">
        <f t="shared" si="133"/>
        <v>2294461.5699999998</v>
      </c>
      <c r="J245" s="10">
        <f t="shared" si="148"/>
        <v>2263340.64</v>
      </c>
      <c r="K245" s="10">
        <f t="shared" si="143"/>
        <v>0</v>
      </c>
      <c r="L245" s="2">
        <f t="shared" si="134"/>
        <v>2263340.64</v>
      </c>
      <c r="M245" s="10">
        <f t="shared" si="149"/>
        <v>2263340.64</v>
      </c>
      <c r="N245" s="10">
        <f t="shared" si="145"/>
        <v>0</v>
      </c>
      <c r="O245" s="2">
        <f t="shared" si="135"/>
        <v>2263340.64</v>
      </c>
    </row>
    <row r="246" spans="1:15" ht="34.799999999999997" customHeight="1" x14ac:dyDescent="0.25">
      <c r="A246" s="8" t="s">
        <v>146</v>
      </c>
      <c r="B246" s="9" t="s">
        <v>25</v>
      </c>
      <c r="C246" s="9" t="s">
        <v>17</v>
      </c>
      <c r="D246" s="9" t="s">
        <v>27</v>
      </c>
      <c r="E246" s="9" t="s">
        <v>274</v>
      </c>
      <c r="F246" s="9" t="s">
        <v>123</v>
      </c>
      <c r="G246" s="10">
        <f t="shared" si="146"/>
        <v>2294461.5699999998</v>
      </c>
      <c r="H246" s="32">
        <v>0</v>
      </c>
      <c r="I246" s="10">
        <f t="shared" si="133"/>
        <v>2294461.5699999998</v>
      </c>
      <c r="J246" s="10">
        <f t="shared" si="148"/>
        <v>2263340.64</v>
      </c>
      <c r="K246" s="2">
        <v>0</v>
      </c>
      <c r="L246" s="2">
        <f t="shared" si="134"/>
        <v>2263340.64</v>
      </c>
      <c r="M246" s="10">
        <f t="shared" si="149"/>
        <v>2263340.64</v>
      </c>
      <c r="N246" s="2">
        <v>0</v>
      </c>
      <c r="O246" s="2">
        <f t="shared" si="135"/>
        <v>2263340.64</v>
      </c>
    </row>
    <row r="247" spans="1:15" ht="34.799999999999997" customHeight="1" x14ac:dyDescent="0.25">
      <c r="A247" s="8" t="s">
        <v>147</v>
      </c>
      <c r="B247" s="9" t="s">
        <v>25</v>
      </c>
      <c r="C247" s="9" t="s">
        <v>17</v>
      </c>
      <c r="D247" s="9" t="s">
        <v>27</v>
      </c>
      <c r="E247" s="9" t="s">
        <v>274</v>
      </c>
      <c r="F247" s="9" t="s">
        <v>148</v>
      </c>
      <c r="G247" s="10">
        <v>2294461.5699999998</v>
      </c>
      <c r="H247" s="10">
        <v>0</v>
      </c>
      <c r="I247" s="10">
        <f t="shared" si="133"/>
        <v>2294461.5699999998</v>
      </c>
      <c r="J247" s="10">
        <v>2263340.64</v>
      </c>
      <c r="K247" s="10">
        <f>K248+K252+K255+K258</f>
        <v>0</v>
      </c>
      <c r="L247" s="2">
        <f t="shared" si="134"/>
        <v>2263340.64</v>
      </c>
      <c r="M247" s="10">
        <v>2263340.64</v>
      </c>
      <c r="N247" s="10">
        <f>N248+N252+N255+N258</f>
        <v>0</v>
      </c>
      <c r="O247" s="2">
        <f t="shared" si="135"/>
        <v>2263340.64</v>
      </c>
    </row>
    <row r="248" spans="1:15" ht="24.6" customHeight="1" x14ac:dyDescent="0.25">
      <c r="A248" s="8" t="s">
        <v>150</v>
      </c>
      <c r="B248" s="9" t="s">
        <v>25</v>
      </c>
      <c r="C248" s="9" t="s">
        <v>17</v>
      </c>
      <c r="D248" s="9" t="s">
        <v>29</v>
      </c>
      <c r="E248" s="9"/>
      <c r="F248" s="9"/>
      <c r="G248" s="10">
        <f>G249+G252+G256+G259</f>
        <v>18698883</v>
      </c>
      <c r="H248" s="10">
        <f>H249+H252+H256</f>
        <v>0</v>
      </c>
      <c r="I248" s="10">
        <f t="shared" si="133"/>
        <v>18698883</v>
      </c>
      <c r="J248" s="10">
        <f>J249+J252+J256+J259</f>
        <v>28940303</v>
      </c>
      <c r="K248" s="10">
        <f>K249</f>
        <v>0</v>
      </c>
      <c r="L248" s="2">
        <f t="shared" si="134"/>
        <v>28940303</v>
      </c>
      <c r="M248" s="10">
        <f>M249+M252+M256+M259</f>
        <v>31795347</v>
      </c>
      <c r="N248" s="10">
        <f>N249</f>
        <v>0</v>
      </c>
      <c r="O248" s="2">
        <f t="shared" si="135"/>
        <v>31795347</v>
      </c>
    </row>
    <row r="249" spans="1:15" ht="47.4" customHeight="1" x14ac:dyDescent="0.25">
      <c r="A249" s="12" t="s">
        <v>149</v>
      </c>
      <c r="B249" s="9" t="s">
        <v>25</v>
      </c>
      <c r="C249" s="9" t="s">
        <v>17</v>
      </c>
      <c r="D249" s="9" t="s">
        <v>29</v>
      </c>
      <c r="E249" s="9" t="s">
        <v>275</v>
      </c>
      <c r="F249" s="9"/>
      <c r="G249" s="10">
        <f t="shared" ref="G249:H250" si="150">G250</f>
        <v>94000</v>
      </c>
      <c r="H249" s="10">
        <f t="shared" si="150"/>
        <v>0</v>
      </c>
      <c r="I249" s="10">
        <f t="shared" si="133"/>
        <v>94000</v>
      </c>
      <c r="J249" s="10">
        <f t="shared" ref="J249:J250" si="151">J250</f>
        <v>94000</v>
      </c>
      <c r="K249" s="10">
        <f>K250+K251</f>
        <v>0</v>
      </c>
      <c r="L249" s="2">
        <f t="shared" si="134"/>
        <v>94000</v>
      </c>
      <c r="M249" s="10">
        <f t="shared" ref="M249:M250" si="152">M250</f>
        <v>94000</v>
      </c>
      <c r="N249" s="10">
        <f>N250+N251</f>
        <v>0</v>
      </c>
      <c r="O249" s="2">
        <f t="shared" si="135"/>
        <v>94000</v>
      </c>
    </row>
    <row r="250" spans="1:15" ht="34.799999999999997" customHeight="1" x14ac:dyDescent="0.25">
      <c r="A250" s="8" t="s">
        <v>122</v>
      </c>
      <c r="B250" s="9" t="s">
        <v>25</v>
      </c>
      <c r="C250" s="9" t="s">
        <v>17</v>
      </c>
      <c r="D250" s="9" t="s">
        <v>29</v>
      </c>
      <c r="E250" s="9" t="s">
        <v>275</v>
      </c>
      <c r="F250" s="9" t="s">
        <v>123</v>
      </c>
      <c r="G250" s="10">
        <f t="shared" si="150"/>
        <v>94000</v>
      </c>
      <c r="H250" s="10">
        <f t="shared" si="150"/>
        <v>0</v>
      </c>
      <c r="I250" s="10">
        <f t="shared" si="133"/>
        <v>94000</v>
      </c>
      <c r="J250" s="10">
        <f t="shared" si="151"/>
        <v>94000</v>
      </c>
      <c r="K250" s="2">
        <v>0</v>
      </c>
      <c r="L250" s="2">
        <f t="shared" si="134"/>
        <v>94000</v>
      </c>
      <c r="M250" s="10">
        <f t="shared" si="152"/>
        <v>94000</v>
      </c>
      <c r="N250" s="2">
        <v>0</v>
      </c>
      <c r="O250" s="2">
        <f t="shared" si="135"/>
        <v>94000</v>
      </c>
    </row>
    <row r="251" spans="1:15" ht="34.799999999999997" customHeight="1" x14ac:dyDescent="0.25">
      <c r="A251" s="8" t="s">
        <v>124</v>
      </c>
      <c r="B251" s="9" t="s">
        <v>25</v>
      </c>
      <c r="C251" s="9" t="s">
        <v>17</v>
      </c>
      <c r="D251" s="9" t="s">
        <v>29</v>
      </c>
      <c r="E251" s="9" t="s">
        <v>275</v>
      </c>
      <c r="F251" s="9" t="s">
        <v>125</v>
      </c>
      <c r="G251" s="10">
        <v>94000</v>
      </c>
      <c r="H251" s="32">
        <v>0</v>
      </c>
      <c r="I251" s="10">
        <f t="shared" si="133"/>
        <v>94000</v>
      </c>
      <c r="J251" s="10">
        <v>94000</v>
      </c>
      <c r="K251" s="2">
        <v>0</v>
      </c>
      <c r="L251" s="2">
        <f t="shared" si="134"/>
        <v>94000</v>
      </c>
      <c r="M251" s="10">
        <v>94000</v>
      </c>
      <c r="N251" s="2">
        <v>0</v>
      </c>
      <c r="O251" s="2">
        <f t="shared" si="135"/>
        <v>94000</v>
      </c>
    </row>
    <row r="252" spans="1:15" ht="226.2" customHeight="1" x14ac:dyDescent="0.25">
      <c r="A252" s="12" t="s">
        <v>151</v>
      </c>
      <c r="B252" s="9" t="s">
        <v>25</v>
      </c>
      <c r="C252" s="9" t="s">
        <v>17</v>
      </c>
      <c r="D252" s="9" t="s">
        <v>29</v>
      </c>
      <c r="E252" s="9" t="s">
        <v>276</v>
      </c>
      <c r="F252" s="9"/>
      <c r="G252" s="10">
        <f>G253</f>
        <v>5610494</v>
      </c>
      <c r="H252" s="10">
        <f>H253</f>
        <v>0</v>
      </c>
      <c r="I252" s="10">
        <f t="shared" si="133"/>
        <v>5610494</v>
      </c>
      <c r="J252" s="10">
        <f>J253</f>
        <v>5280694</v>
      </c>
      <c r="K252" s="10">
        <f>K253</f>
        <v>0</v>
      </c>
      <c r="L252" s="2">
        <f t="shared" si="134"/>
        <v>5280694</v>
      </c>
      <c r="M252" s="10">
        <f>M253</f>
        <v>6021494</v>
      </c>
      <c r="N252" s="10">
        <f>N253</f>
        <v>0</v>
      </c>
      <c r="O252" s="2">
        <f t="shared" si="135"/>
        <v>6021494</v>
      </c>
    </row>
    <row r="253" spans="1:15" ht="33.6" customHeight="1" x14ac:dyDescent="0.25">
      <c r="A253" s="8" t="s">
        <v>122</v>
      </c>
      <c r="B253" s="9" t="s">
        <v>25</v>
      </c>
      <c r="C253" s="9" t="s">
        <v>17</v>
      </c>
      <c r="D253" s="9" t="s">
        <v>29</v>
      </c>
      <c r="E253" s="9" t="s">
        <v>276</v>
      </c>
      <c r="F253" s="9" t="s">
        <v>123</v>
      </c>
      <c r="G253" s="10">
        <f>G254+G255</f>
        <v>5610494</v>
      </c>
      <c r="H253" s="10">
        <f>H254</f>
        <v>0</v>
      </c>
      <c r="I253" s="10">
        <f t="shared" si="133"/>
        <v>5610494</v>
      </c>
      <c r="J253" s="10">
        <f>J254+J255</f>
        <v>5280694</v>
      </c>
      <c r="K253" s="10">
        <f>K254</f>
        <v>0</v>
      </c>
      <c r="L253" s="2">
        <f t="shared" si="134"/>
        <v>5280694</v>
      </c>
      <c r="M253" s="10">
        <f>M254+M255</f>
        <v>6021494</v>
      </c>
      <c r="N253" s="10">
        <f>N254</f>
        <v>0</v>
      </c>
      <c r="O253" s="2">
        <f t="shared" si="135"/>
        <v>6021494</v>
      </c>
    </row>
    <row r="254" spans="1:15" ht="18.600000000000001" customHeight="1" x14ac:dyDescent="0.25">
      <c r="A254" s="8" t="s">
        <v>152</v>
      </c>
      <c r="B254" s="9" t="s">
        <v>25</v>
      </c>
      <c r="C254" s="9" t="s">
        <v>17</v>
      </c>
      <c r="D254" s="9" t="s">
        <v>29</v>
      </c>
      <c r="E254" s="9" t="s">
        <v>276</v>
      </c>
      <c r="F254" s="9" t="s">
        <v>148</v>
      </c>
      <c r="G254" s="10">
        <v>3791625</v>
      </c>
      <c r="H254" s="32">
        <v>0</v>
      </c>
      <c r="I254" s="10">
        <f t="shared" si="133"/>
        <v>3791625</v>
      </c>
      <c r="J254" s="10">
        <v>4002386</v>
      </c>
      <c r="K254" s="2">
        <v>0</v>
      </c>
      <c r="L254" s="2">
        <f t="shared" si="134"/>
        <v>4002386</v>
      </c>
      <c r="M254" s="10">
        <v>4266096</v>
      </c>
      <c r="N254" s="2">
        <v>0</v>
      </c>
      <c r="O254" s="2">
        <f t="shared" si="135"/>
        <v>4266096</v>
      </c>
    </row>
    <row r="255" spans="1:15" ht="43.2" customHeight="1" x14ac:dyDescent="0.25">
      <c r="A255" s="8" t="s">
        <v>124</v>
      </c>
      <c r="B255" s="9" t="s">
        <v>25</v>
      </c>
      <c r="C255" s="9" t="s">
        <v>17</v>
      </c>
      <c r="D255" s="9" t="s">
        <v>29</v>
      </c>
      <c r="E255" s="9" t="s">
        <v>276</v>
      </c>
      <c r="F255" s="9" t="s">
        <v>125</v>
      </c>
      <c r="G255" s="10">
        <v>1818869</v>
      </c>
      <c r="H255" s="10">
        <v>0</v>
      </c>
      <c r="I255" s="10">
        <f t="shared" si="133"/>
        <v>1818869</v>
      </c>
      <c r="J255" s="10">
        <v>1278308</v>
      </c>
      <c r="K255" s="10">
        <f>K256</f>
        <v>0</v>
      </c>
      <c r="L255" s="2">
        <f t="shared" si="134"/>
        <v>1278308</v>
      </c>
      <c r="M255" s="10">
        <v>1755398</v>
      </c>
      <c r="N255" s="10">
        <f>N256</f>
        <v>0</v>
      </c>
      <c r="O255" s="2">
        <f t="shared" si="135"/>
        <v>1755398</v>
      </c>
    </row>
    <row r="256" spans="1:15" ht="102.6" customHeight="1" x14ac:dyDescent="0.25">
      <c r="A256" s="17" t="s">
        <v>369</v>
      </c>
      <c r="B256" s="9" t="s">
        <v>25</v>
      </c>
      <c r="C256" s="9" t="s">
        <v>17</v>
      </c>
      <c r="D256" s="9" t="s">
        <v>29</v>
      </c>
      <c r="E256" s="16" t="s">
        <v>277</v>
      </c>
      <c r="F256" s="9"/>
      <c r="G256" s="10">
        <f t="shared" ref="G256:G257" si="153">G257</f>
        <v>10571220</v>
      </c>
      <c r="H256" s="10">
        <f>H257</f>
        <v>0</v>
      </c>
      <c r="I256" s="10">
        <f t="shared" si="133"/>
        <v>10571220</v>
      </c>
      <c r="J256" s="10">
        <f t="shared" ref="J256:J257" si="154">J257</f>
        <v>21142440</v>
      </c>
      <c r="K256" s="10">
        <f>K257</f>
        <v>0</v>
      </c>
      <c r="L256" s="2">
        <f t="shared" si="134"/>
        <v>21142440</v>
      </c>
      <c r="M256" s="10">
        <f t="shared" ref="M256:M257" si="155">M257</f>
        <v>23256684</v>
      </c>
      <c r="N256" s="10">
        <f>N257</f>
        <v>0</v>
      </c>
      <c r="O256" s="2">
        <f t="shared" si="135"/>
        <v>23256684</v>
      </c>
    </row>
    <row r="257" spans="1:15" ht="52.2" customHeight="1" x14ac:dyDescent="0.25">
      <c r="A257" s="14" t="s">
        <v>106</v>
      </c>
      <c r="B257" s="9" t="s">
        <v>25</v>
      </c>
      <c r="C257" s="9" t="s">
        <v>17</v>
      </c>
      <c r="D257" s="9" t="s">
        <v>29</v>
      </c>
      <c r="E257" s="16" t="s">
        <v>277</v>
      </c>
      <c r="F257" s="16" t="s">
        <v>107</v>
      </c>
      <c r="G257" s="10">
        <f t="shared" si="153"/>
        <v>10571220</v>
      </c>
      <c r="H257" s="32">
        <f>H258</f>
        <v>0</v>
      </c>
      <c r="I257" s="10">
        <f t="shared" si="133"/>
        <v>10571220</v>
      </c>
      <c r="J257" s="10">
        <f t="shared" si="154"/>
        <v>21142440</v>
      </c>
      <c r="K257" s="2">
        <v>0</v>
      </c>
      <c r="L257" s="2">
        <f t="shared" si="134"/>
        <v>21142440</v>
      </c>
      <c r="M257" s="10">
        <f t="shared" si="155"/>
        <v>23256684</v>
      </c>
      <c r="N257" s="2">
        <v>0</v>
      </c>
      <c r="O257" s="2">
        <f t="shared" si="135"/>
        <v>23256684</v>
      </c>
    </row>
    <row r="258" spans="1:15" ht="24.6" customHeight="1" x14ac:dyDescent="0.25">
      <c r="A258" s="14" t="s">
        <v>108</v>
      </c>
      <c r="B258" s="9" t="s">
        <v>25</v>
      </c>
      <c r="C258" s="9" t="s">
        <v>17</v>
      </c>
      <c r="D258" s="9" t="s">
        <v>29</v>
      </c>
      <c r="E258" s="16" t="s">
        <v>277</v>
      </c>
      <c r="F258" s="16" t="s">
        <v>109</v>
      </c>
      <c r="G258" s="10">
        <v>10571220</v>
      </c>
      <c r="H258" s="10">
        <v>0</v>
      </c>
      <c r="I258" s="10">
        <f t="shared" si="133"/>
        <v>10571220</v>
      </c>
      <c r="J258" s="10">
        <v>21142440</v>
      </c>
      <c r="K258" s="10">
        <f>K259</f>
        <v>0</v>
      </c>
      <c r="L258" s="2">
        <f t="shared" si="134"/>
        <v>21142440</v>
      </c>
      <c r="M258" s="10">
        <v>23256684</v>
      </c>
      <c r="N258" s="10">
        <f>N259</f>
        <v>0</v>
      </c>
      <c r="O258" s="2">
        <f t="shared" si="135"/>
        <v>23256684</v>
      </c>
    </row>
    <row r="259" spans="1:15" ht="34.799999999999997" customHeight="1" x14ac:dyDescent="0.25">
      <c r="A259" s="11" t="s">
        <v>153</v>
      </c>
      <c r="B259" s="9" t="s">
        <v>25</v>
      </c>
      <c r="C259" s="9" t="s">
        <v>17</v>
      </c>
      <c r="D259" s="9" t="s">
        <v>29</v>
      </c>
      <c r="E259" s="9" t="s">
        <v>278</v>
      </c>
      <c r="F259" s="9"/>
      <c r="G259" s="10">
        <f t="shared" ref="G259:G260" si="156">G260</f>
        <v>2423169</v>
      </c>
      <c r="H259" s="10">
        <f>H260</f>
        <v>0</v>
      </c>
      <c r="I259" s="10">
        <f t="shared" si="133"/>
        <v>2423169</v>
      </c>
      <c r="J259" s="10">
        <f t="shared" ref="J259:J260" si="157">J260</f>
        <v>2423169</v>
      </c>
      <c r="K259" s="10">
        <f>K260</f>
        <v>0</v>
      </c>
      <c r="L259" s="2">
        <f t="shared" si="134"/>
        <v>2423169</v>
      </c>
      <c r="M259" s="10">
        <f t="shared" ref="M259:M260" si="158">M260</f>
        <v>2423169</v>
      </c>
      <c r="N259" s="10">
        <f>N260</f>
        <v>0</v>
      </c>
      <c r="O259" s="2">
        <f t="shared" si="135"/>
        <v>2423169</v>
      </c>
    </row>
    <row r="260" spans="1:15" ht="34.799999999999997" customHeight="1" x14ac:dyDescent="0.25">
      <c r="A260" s="18" t="s">
        <v>122</v>
      </c>
      <c r="B260" s="9" t="s">
        <v>25</v>
      </c>
      <c r="C260" s="9" t="s">
        <v>17</v>
      </c>
      <c r="D260" s="9" t="s">
        <v>29</v>
      </c>
      <c r="E260" s="9" t="s">
        <v>278</v>
      </c>
      <c r="F260" s="9" t="s">
        <v>123</v>
      </c>
      <c r="G260" s="10">
        <f t="shared" si="156"/>
        <v>2423169</v>
      </c>
      <c r="H260" s="32">
        <v>0</v>
      </c>
      <c r="I260" s="10">
        <f t="shared" si="133"/>
        <v>2423169</v>
      </c>
      <c r="J260" s="10">
        <f t="shared" si="157"/>
        <v>2423169</v>
      </c>
      <c r="K260" s="2">
        <v>0</v>
      </c>
      <c r="L260" s="2">
        <f t="shared" si="134"/>
        <v>2423169</v>
      </c>
      <c r="M260" s="10">
        <f t="shared" si="158"/>
        <v>2423169</v>
      </c>
      <c r="N260" s="2">
        <v>0</v>
      </c>
      <c r="O260" s="2">
        <f t="shared" si="135"/>
        <v>2423169</v>
      </c>
    </row>
    <row r="261" spans="1:15" ht="40.200000000000003" customHeight="1" x14ac:dyDescent="0.25">
      <c r="A261" s="11" t="s">
        <v>124</v>
      </c>
      <c r="B261" s="9" t="s">
        <v>25</v>
      </c>
      <c r="C261" s="9" t="s">
        <v>17</v>
      </c>
      <c r="D261" s="9" t="s">
        <v>29</v>
      </c>
      <c r="E261" s="9" t="s">
        <v>278</v>
      </c>
      <c r="F261" s="9" t="s">
        <v>125</v>
      </c>
      <c r="G261" s="10">
        <v>2423169</v>
      </c>
      <c r="H261" s="10"/>
      <c r="I261" s="10">
        <f t="shared" si="133"/>
        <v>2423169</v>
      </c>
      <c r="J261" s="10">
        <v>2423169</v>
      </c>
      <c r="K261" s="10">
        <f>K262+K267+K270</f>
        <v>0</v>
      </c>
      <c r="L261" s="2">
        <f t="shared" si="134"/>
        <v>2423169</v>
      </c>
      <c r="M261" s="10">
        <v>2423169</v>
      </c>
      <c r="N261" s="10">
        <f>N262+N267+N270</f>
        <v>0</v>
      </c>
      <c r="O261" s="2">
        <f t="shared" si="135"/>
        <v>2423169</v>
      </c>
    </row>
    <row r="262" spans="1:15" ht="33" customHeight="1" x14ac:dyDescent="0.25">
      <c r="A262" s="8" t="s">
        <v>154</v>
      </c>
      <c r="B262" s="9" t="s">
        <v>25</v>
      </c>
      <c r="C262" s="9" t="s">
        <v>17</v>
      </c>
      <c r="D262" s="9" t="s">
        <v>84</v>
      </c>
      <c r="E262" s="9"/>
      <c r="F262" s="9"/>
      <c r="G262" s="10">
        <f>G263</f>
        <v>36000</v>
      </c>
      <c r="H262" s="10">
        <f>H263</f>
        <v>0</v>
      </c>
      <c r="I262" s="10">
        <f t="shared" si="133"/>
        <v>36000</v>
      </c>
      <c r="J262" s="10">
        <f>J263</f>
        <v>43000</v>
      </c>
      <c r="K262" s="10">
        <f>K263+K265</f>
        <v>0</v>
      </c>
      <c r="L262" s="2">
        <f t="shared" si="134"/>
        <v>43000</v>
      </c>
      <c r="M262" s="10">
        <f>M263</f>
        <v>43000</v>
      </c>
      <c r="N262" s="10">
        <f>N263+N265</f>
        <v>0</v>
      </c>
      <c r="O262" s="2">
        <f t="shared" si="135"/>
        <v>43000</v>
      </c>
    </row>
    <row r="263" spans="1:15" ht="201.6" customHeight="1" x14ac:dyDescent="0.25">
      <c r="A263" s="19" t="s">
        <v>156</v>
      </c>
      <c r="B263" s="9" t="s">
        <v>25</v>
      </c>
      <c r="C263" s="9" t="s">
        <v>17</v>
      </c>
      <c r="D263" s="9" t="s">
        <v>84</v>
      </c>
      <c r="E263" s="9" t="s">
        <v>279</v>
      </c>
      <c r="F263" s="9"/>
      <c r="G263" s="10">
        <f t="shared" ref="G263:H264" si="159">G264</f>
        <v>36000</v>
      </c>
      <c r="H263" s="10">
        <f>H264</f>
        <v>0</v>
      </c>
      <c r="I263" s="10">
        <f t="shared" si="133"/>
        <v>36000</v>
      </c>
      <c r="J263" s="10">
        <f t="shared" ref="J263:J264" si="160">J264</f>
        <v>43000</v>
      </c>
      <c r="K263" s="10">
        <f>K264</f>
        <v>0</v>
      </c>
      <c r="L263" s="2">
        <f t="shared" si="134"/>
        <v>43000</v>
      </c>
      <c r="M263" s="10">
        <f t="shared" ref="M263:M264" si="161">M264</f>
        <v>43000</v>
      </c>
      <c r="N263" s="10">
        <f>N264</f>
        <v>0</v>
      </c>
      <c r="O263" s="2">
        <f t="shared" si="135"/>
        <v>43000</v>
      </c>
    </row>
    <row r="264" spans="1:15" ht="31.8" customHeight="1" x14ac:dyDescent="0.25">
      <c r="A264" s="8" t="s">
        <v>37</v>
      </c>
      <c r="B264" s="9" t="s">
        <v>25</v>
      </c>
      <c r="C264" s="9" t="s">
        <v>17</v>
      </c>
      <c r="D264" s="9" t="s">
        <v>84</v>
      </c>
      <c r="E264" s="9" t="s">
        <v>279</v>
      </c>
      <c r="F264" s="9" t="s">
        <v>38</v>
      </c>
      <c r="G264" s="10">
        <f t="shared" si="159"/>
        <v>36000</v>
      </c>
      <c r="H264" s="10">
        <f t="shared" si="159"/>
        <v>0</v>
      </c>
      <c r="I264" s="10">
        <f t="shared" si="133"/>
        <v>36000</v>
      </c>
      <c r="J264" s="10">
        <f t="shared" si="160"/>
        <v>43000</v>
      </c>
      <c r="K264" s="2">
        <v>0</v>
      </c>
      <c r="L264" s="2">
        <f t="shared" si="134"/>
        <v>43000</v>
      </c>
      <c r="M264" s="10">
        <f t="shared" si="161"/>
        <v>43000</v>
      </c>
      <c r="N264" s="2">
        <v>0</v>
      </c>
      <c r="O264" s="2">
        <f t="shared" si="135"/>
        <v>43000</v>
      </c>
    </row>
    <row r="265" spans="1:15" ht="34.799999999999997" customHeight="1" x14ac:dyDescent="0.25">
      <c r="A265" s="8" t="s">
        <v>48</v>
      </c>
      <c r="B265" s="9" t="s">
        <v>25</v>
      </c>
      <c r="C265" s="9" t="s">
        <v>17</v>
      </c>
      <c r="D265" s="9" t="s">
        <v>84</v>
      </c>
      <c r="E265" s="9" t="s">
        <v>279</v>
      </c>
      <c r="F265" s="9" t="s">
        <v>40</v>
      </c>
      <c r="G265" s="10">
        <v>36000</v>
      </c>
      <c r="H265" s="10">
        <v>0</v>
      </c>
      <c r="I265" s="10">
        <f t="shared" si="133"/>
        <v>36000</v>
      </c>
      <c r="J265" s="10">
        <v>43000</v>
      </c>
      <c r="K265" s="10">
        <f>K266</f>
        <v>0</v>
      </c>
      <c r="L265" s="2">
        <f t="shared" si="134"/>
        <v>43000</v>
      </c>
      <c r="M265" s="10">
        <v>43000</v>
      </c>
      <c r="N265" s="10">
        <f>N266</f>
        <v>0</v>
      </c>
      <c r="O265" s="2">
        <f t="shared" si="135"/>
        <v>43000</v>
      </c>
    </row>
    <row r="266" spans="1:15" ht="25.2" customHeight="1" x14ac:dyDescent="0.25">
      <c r="A266" s="41" t="s">
        <v>157</v>
      </c>
      <c r="B266" s="42" t="s">
        <v>25</v>
      </c>
      <c r="C266" s="44" t="s">
        <v>18</v>
      </c>
      <c r="D266" s="42"/>
      <c r="E266" s="42"/>
      <c r="F266" s="42"/>
      <c r="G266" s="43">
        <f>G277+G267+G288</f>
        <v>13286055</v>
      </c>
      <c r="H266" s="56">
        <f>H267+H288</f>
        <v>0</v>
      </c>
      <c r="I266" s="6">
        <f t="shared" si="133"/>
        <v>13286055</v>
      </c>
      <c r="J266" s="43">
        <f>J277+J267+J288</f>
        <v>7945800</v>
      </c>
      <c r="K266" s="2">
        <v>0</v>
      </c>
      <c r="L266" s="34">
        <f t="shared" si="134"/>
        <v>7945800</v>
      </c>
      <c r="M266" s="43">
        <f>M277+M267+M288</f>
        <v>7973500</v>
      </c>
      <c r="N266" s="2">
        <v>0</v>
      </c>
      <c r="O266" s="34">
        <f t="shared" si="135"/>
        <v>7973500</v>
      </c>
    </row>
    <row r="267" spans="1:15" ht="20.399999999999999" customHeight="1" x14ac:dyDescent="0.25">
      <c r="A267" s="8" t="s">
        <v>158</v>
      </c>
      <c r="B267" s="9" t="s">
        <v>25</v>
      </c>
      <c r="C267" s="9" t="s">
        <v>18</v>
      </c>
      <c r="D267" s="9" t="s">
        <v>27</v>
      </c>
      <c r="E267" s="5"/>
      <c r="F267" s="5"/>
      <c r="G267" s="10">
        <f>G268+G271+G274</f>
        <v>8813040</v>
      </c>
      <c r="H267" s="10">
        <f>H268+H271+H274</f>
        <v>-6007353.4500000002</v>
      </c>
      <c r="I267" s="10">
        <f t="shared" si="133"/>
        <v>2805686.55</v>
      </c>
      <c r="J267" s="10">
        <f>J268+J271</f>
        <v>7445800</v>
      </c>
      <c r="K267" s="10">
        <f>K268</f>
        <v>0</v>
      </c>
      <c r="L267" s="2">
        <f t="shared" si="134"/>
        <v>7445800</v>
      </c>
      <c r="M267" s="10">
        <f>M268+M271</f>
        <v>7473500</v>
      </c>
      <c r="N267" s="10">
        <f>N268</f>
        <v>0</v>
      </c>
      <c r="O267" s="2">
        <f t="shared" si="135"/>
        <v>7473500</v>
      </c>
    </row>
    <row r="268" spans="1:15" ht="34.799999999999997" customHeight="1" x14ac:dyDescent="0.25">
      <c r="A268" s="8" t="s">
        <v>159</v>
      </c>
      <c r="B268" s="9" t="s">
        <v>25</v>
      </c>
      <c r="C268" s="9" t="s">
        <v>18</v>
      </c>
      <c r="D268" s="9" t="s">
        <v>27</v>
      </c>
      <c r="E268" s="9" t="s">
        <v>280</v>
      </c>
      <c r="F268" s="5"/>
      <c r="G268" s="10">
        <f t="shared" ref="G268:G269" si="162">G269</f>
        <v>7509240</v>
      </c>
      <c r="H268" s="10">
        <f>H269</f>
        <v>-6007353.4500000002</v>
      </c>
      <c r="I268" s="10">
        <f t="shared" si="133"/>
        <v>1501886.5499999998</v>
      </c>
      <c r="J268" s="10">
        <f t="shared" ref="J268:J269" si="163">J269</f>
        <v>7445800</v>
      </c>
      <c r="K268" s="10">
        <f>K269</f>
        <v>0</v>
      </c>
      <c r="L268" s="2">
        <f t="shared" si="134"/>
        <v>7445800</v>
      </c>
      <c r="M268" s="10">
        <f t="shared" ref="M268:M269" si="164">M269</f>
        <v>7473500</v>
      </c>
      <c r="N268" s="10">
        <f>N269</f>
        <v>0</v>
      </c>
      <c r="O268" s="2">
        <f t="shared" si="135"/>
        <v>7473500</v>
      </c>
    </row>
    <row r="269" spans="1:15" ht="46.2" customHeight="1" x14ac:dyDescent="0.25">
      <c r="A269" s="14" t="s">
        <v>119</v>
      </c>
      <c r="B269" s="9" t="s">
        <v>25</v>
      </c>
      <c r="C269" s="9" t="s">
        <v>18</v>
      </c>
      <c r="D269" s="9" t="s">
        <v>27</v>
      </c>
      <c r="E269" s="9" t="s">
        <v>280</v>
      </c>
      <c r="F269" s="9" t="s">
        <v>115</v>
      </c>
      <c r="G269" s="10">
        <f t="shared" si="162"/>
        <v>7509240</v>
      </c>
      <c r="H269" s="32">
        <f>H270</f>
        <v>-6007353.4500000002</v>
      </c>
      <c r="I269" s="10">
        <f t="shared" si="133"/>
        <v>1501886.5499999998</v>
      </c>
      <c r="J269" s="10">
        <f t="shared" si="163"/>
        <v>7445800</v>
      </c>
      <c r="K269" s="2">
        <v>0</v>
      </c>
      <c r="L269" s="2">
        <f t="shared" si="134"/>
        <v>7445800</v>
      </c>
      <c r="M269" s="10">
        <f t="shared" si="164"/>
        <v>7473500</v>
      </c>
      <c r="N269" s="2">
        <v>0</v>
      </c>
      <c r="O269" s="2">
        <f t="shared" si="135"/>
        <v>7473500</v>
      </c>
    </row>
    <row r="270" spans="1:15" ht="27" customHeight="1" x14ac:dyDescent="0.25">
      <c r="A270" s="14" t="s">
        <v>116</v>
      </c>
      <c r="B270" s="9" t="s">
        <v>25</v>
      </c>
      <c r="C270" s="9" t="s">
        <v>18</v>
      </c>
      <c r="D270" s="9" t="s">
        <v>27</v>
      </c>
      <c r="E270" s="9" t="s">
        <v>280</v>
      </c>
      <c r="F270" s="9" t="s">
        <v>117</v>
      </c>
      <c r="G270" s="10">
        <v>7509240</v>
      </c>
      <c r="H270" s="10">
        <v>-6007353.4500000002</v>
      </c>
      <c r="I270" s="10">
        <f t="shared" si="133"/>
        <v>1501886.5499999998</v>
      </c>
      <c r="J270" s="10">
        <v>7445800</v>
      </c>
      <c r="K270" s="10">
        <f>K271+K273</f>
        <v>0</v>
      </c>
      <c r="L270" s="2">
        <f t="shared" si="134"/>
        <v>7445800</v>
      </c>
      <c r="M270" s="10">
        <v>7473500</v>
      </c>
      <c r="N270" s="10">
        <f>N271+N273</f>
        <v>0</v>
      </c>
      <c r="O270" s="2">
        <f t="shared" si="135"/>
        <v>7473500</v>
      </c>
    </row>
    <row r="271" spans="1:15" ht="66" customHeight="1" x14ac:dyDescent="0.25">
      <c r="A271" s="14" t="s">
        <v>281</v>
      </c>
      <c r="B271" s="9" t="s">
        <v>25</v>
      </c>
      <c r="C271" s="9" t="s">
        <v>18</v>
      </c>
      <c r="D271" s="9" t="s">
        <v>27</v>
      </c>
      <c r="E271" s="9" t="s">
        <v>282</v>
      </c>
      <c r="F271" s="9"/>
      <c r="G271" s="10">
        <f t="shared" ref="G271:G272" si="165">G272</f>
        <v>1303800</v>
      </c>
      <c r="H271" s="10">
        <f>H272</f>
        <v>0</v>
      </c>
      <c r="I271" s="10">
        <f t="shared" si="133"/>
        <v>1303800</v>
      </c>
      <c r="J271" s="10">
        <f t="shared" ref="J271:J272" si="166">J272</f>
        <v>0</v>
      </c>
      <c r="K271" s="10">
        <f>K272</f>
        <v>0</v>
      </c>
      <c r="L271" s="2">
        <f t="shared" si="134"/>
        <v>0</v>
      </c>
      <c r="M271" s="10">
        <f t="shared" ref="M271:M272" si="167">M272</f>
        <v>0</v>
      </c>
      <c r="N271" s="10">
        <f>N272</f>
        <v>0</v>
      </c>
      <c r="O271" s="2">
        <f t="shared" si="135"/>
        <v>0</v>
      </c>
    </row>
    <row r="272" spans="1:15" ht="53.4" customHeight="1" x14ac:dyDescent="0.25">
      <c r="A272" s="14" t="s">
        <v>106</v>
      </c>
      <c r="B272" s="9" t="s">
        <v>25</v>
      </c>
      <c r="C272" s="9" t="s">
        <v>18</v>
      </c>
      <c r="D272" s="9" t="s">
        <v>27</v>
      </c>
      <c r="E272" s="9" t="s">
        <v>282</v>
      </c>
      <c r="F272" s="9" t="s">
        <v>107</v>
      </c>
      <c r="G272" s="10">
        <f t="shared" si="165"/>
        <v>1303800</v>
      </c>
      <c r="H272" s="32">
        <v>0</v>
      </c>
      <c r="I272" s="10">
        <f t="shared" si="133"/>
        <v>1303800</v>
      </c>
      <c r="J272" s="10">
        <f t="shared" si="166"/>
        <v>0</v>
      </c>
      <c r="K272" s="2">
        <v>0</v>
      </c>
      <c r="L272" s="2">
        <f t="shared" si="134"/>
        <v>0</v>
      </c>
      <c r="M272" s="10">
        <f t="shared" si="167"/>
        <v>0</v>
      </c>
      <c r="N272" s="2">
        <v>0</v>
      </c>
      <c r="O272" s="2">
        <f t="shared" si="135"/>
        <v>0</v>
      </c>
    </row>
    <row r="273" spans="1:15" ht="22.2" customHeight="1" x14ac:dyDescent="0.25">
      <c r="A273" s="48" t="s">
        <v>108</v>
      </c>
      <c r="B273" s="9" t="s">
        <v>25</v>
      </c>
      <c r="C273" s="9" t="s">
        <v>18</v>
      </c>
      <c r="D273" s="9" t="s">
        <v>27</v>
      </c>
      <c r="E273" s="9" t="s">
        <v>282</v>
      </c>
      <c r="F273" s="9" t="s">
        <v>109</v>
      </c>
      <c r="G273" s="10">
        <v>1303800</v>
      </c>
      <c r="H273" s="10">
        <f>H277</f>
        <v>0</v>
      </c>
      <c r="I273" s="10">
        <f t="shared" si="133"/>
        <v>1303800</v>
      </c>
      <c r="J273" s="10">
        <v>0</v>
      </c>
      <c r="K273" s="10">
        <f>K277</f>
        <v>0</v>
      </c>
      <c r="L273" s="2">
        <f t="shared" si="134"/>
        <v>0</v>
      </c>
      <c r="M273" s="10">
        <v>0</v>
      </c>
      <c r="N273" s="10">
        <f>N277</f>
        <v>0</v>
      </c>
      <c r="O273" s="2">
        <f t="shared" si="135"/>
        <v>0</v>
      </c>
    </row>
    <row r="274" spans="1:15" ht="94.8" customHeight="1" x14ac:dyDescent="0.25">
      <c r="A274" s="14" t="s">
        <v>324</v>
      </c>
      <c r="B274" s="9" t="s">
        <v>25</v>
      </c>
      <c r="C274" s="9" t="s">
        <v>18</v>
      </c>
      <c r="D274" s="9" t="s">
        <v>27</v>
      </c>
      <c r="E274" s="9" t="s">
        <v>325</v>
      </c>
      <c r="F274" s="9"/>
      <c r="G274" s="10">
        <f>G275</f>
        <v>0</v>
      </c>
      <c r="H274" s="10">
        <f>H275</f>
        <v>0</v>
      </c>
      <c r="I274" s="10">
        <f t="shared" si="133"/>
        <v>0</v>
      </c>
      <c r="J274" s="10">
        <f>J275</f>
        <v>0</v>
      </c>
      <c r="K274" s="10">
        <f>K275</f>
        <v>0</v>
      </c>
      <c r="L274" s="2">
        <f t="shared" si="134"/>
        <v>0</v>
      </c>
      <c r="M274" s="10">
        <f>M275</f>
        <v>0</v>
      </c>
      <c r="N274" s="10">
        <f>N275</f>
        <v>0</v>
      </c>
      <c r="O274" s="2">
        <f t="shared" si="135"/>
        <v>0</v>
      </c>
    </row>
    <row r="275" spans="1:15" ht="51.6" customHeight="1" x14ac:dyDescent="0.25">
      <c r="A275" s="14" t="s">
        <v>119</v>
      </c>
      <c r="B275" s="9" t="s">
        <v>25</v>
      </c>
      <c r="C275" s="9" t="s">
        <v>18</v>
      </c>
      <c r="D275" s="9" t="s">
        <v>27</v>
      </c>
      <c r="E275" s="9" t="s">
        <v>325</v>
      </c>
      <c r="F275" s="9" t="s">
        <v>115</v>
      </c>
      <c r="G275" s="10">
        <f>G276</f>
        <v>0</v>
      </c>
      <c r="H275" s="10">
        <f>H276</f>
        <v>0</v>
      </c>
      <c r="I275" s="10">
        <f t="shared" si="133"/>
        <v>0</v>
      </c>
      <c r="J275" s="10">
        <f>J276</f>
        <v>0</v>
      </c>
      <c r="K275" s="10">
        <f>K276</f>
        <v>0</v>
      </c>
      <c r="L275" s="2">
        <f t="shared" si="134"/>
        <v>0</v>
      </c>
      <c r="M275" s="10">
        <f>M276</f>
        <v>0</v>
      </c>
      <c r="N275" s="10">
        <f>N276</f>
        <v>0</v>
      </c>
      <c r="O275" s="2">
        <f t="shared" si="135"/>
        <v>0</v>
      </c>
    </row>
    <row r="276" spans="1:15" ht="22.8" customHeight="1" x14ac:dyDescent="0.25">
      <c r="A276" s="14" t="s">
        <v>116</v>
      </c>
      <c r="B276" s="9" t="s">
        <v>25</v>
      </c>
      <c r="C276" s="9" t="s">
        <v>18</v>
      </c>
      <c r="D276" s="9" t="s">
        <v>27</v>
      </c>
      <c r="E276" s="9" t="s">
        <v>325</v>
      </c>
      <c r="F276" s="9" t="s">
        <v>117</v>
      </c>
      <c r="G276" s="10">
        <v>0</v>
      </c>
      <c r="H276" s="10">
        <v>0</v>
      </c>
      <c r="I276" s="10">
        <f t="shared" si="133"/>
        <v>0</v>
      </c>
      <c r="J276" s="10">
        <v>0</v>
      </c>
      <c r="K276" s="58">
        <v>0</v>
      </c>
      <c r="L276" s="2">
        <f t="shared" si="134"/>
        <v>0</v>
      </c>
      <c r="M276" s="10">
        <v>0</v>
      </c>
      <c r="N276" s="58">
        <v>0</v>
      </c>
      <c r="O276" s="2">
        <f t="shared" si="135"/>
        <v>0</v>
      </c>
    </row>
    <row r="277" spans="1:15" ht="21" customHeight="1" x14ac:dyDescent="0.25">
      <c r="A277" s="8" t="s">
        <v>160</v>
      </c>
      <c r="B277" s="9" t="s">
        <v>25</v>
      </c>
      <c r="C277" s="9" t="s">
        <v>18</v>
      </c>
      <c r="D277" s="9" t="s">
        <v>65</v>
      </c>
      <c r="E277" s="9"/>
      <c r="F277" s="9"/>
      <c r="G277" s="10">
        <f>G278+G283</f>
        <v>712000</v>
      </c>
      <c r="H277" s="32">
        <v>0</v>
      </c>
      <c r="I277" s="10">
        <f t="shared" si="133"/>
        <v>712000</v>
      </c>
      <c r="J277" s="10">
        <f>J278+J283</f>
        <v>500000</v>
      </c>
      <c r="K277" s="2">
        <v>0</v>
      </c>
      <c r="L277" s="2">
        <f t="shared" si="134"/>
        <v>500000</v>
      </c>
      <c r="M277" s="10">
        <f>M278+M283</f>
        <v>500000</v>
      </c>
      <c r="N277" s="2">
        <v>0</v>
      </c>
      <c r="O277" s="2">
        <f t="shared" si="135"/>
        <v>500000</v>
      </c>
    </row>
    <row r="278" spans="1:15" ht="37.799999999999997" customHeight="1" x14ac:dyDescent="0.25">
      <c r="A278" s="15" t="s">
        <v>161</v>
      </c>
      <c r="B278" s="9" t="s">
        <v>25</v>
      </c>
      <c r="C278" s="9" t="s">
        <v>18</v>
      </c>
      <c r="D278" s="9" t="s">
        <v>65</v>
      </c>
      <c r="E278" s="9" t="s">
        <v>283</v>
      </c>
      <c r="F278" s="9"/>
      <c r="G278" s="10">
        <f>G279+G281</f>
        <v>500000</v>
      </c>
      <c r="H278" s="10">
        <f>H292+H279</f>
        <v>0</v>
      </c>
      <c r="I278" s="10">
        <f t="shared" si="133"/>
        <v>500000</v>
      </c>
      <c r="J278" s="10">
        <f>J279+J281</f>
        <v>500000</v>
      </c>
      <c r="K278" s="10">
        <f>K292+K279</f>
        <v>0</v>
      </c>
      <c r="L278" s="2">
        <f t="shared" si="134"/>
        <v>500000</v>
      </c>
      <c r="M278" s="10">
        <f>M279+M281</f>
        <v>500000</v>
      </c>
      <c r="N278" s="10">
        <f>N292+N279</f>
        <v>0</v>
      </c>
      <c r="O278" s="2">
        <f t="shared" si="135"/>
        <v>500000</v>
      </c>
    </row>
    <row r="279" spans="1:15" ht="97.8" customHeight="1" x14ac:dyDescent="0.25">
      <c r="A279" s="8" t="s">
        <v>162</v>
      </c>
      <c r="B279" s="9" t="s">
        <v>25</v>
      </c>
      <c r="C279" s="9" t="s">
        <v>18</v>
      </c>
      <c r="D279" s="9" t="s">
        <v>65</v>
      </c>
      <c r="E279" s="9" t="s">
        <v>283</v>
      </c>
      <c r="F279" s="9" t="s">
        <v>32</v>
      </c>
      <c r="G279" s="10">
        <f>G280</f>
        <v>260000</v>
      </c>
      <c r="H279" s="10">
        <f>H283+H280+H286</f>
        <v>0</v>
      </c>
      <c r="I279" s="10">
        <f>I283+I280+I286</f>
        <v>639000</v>
      </c>
      <c r="J279" s="10">
        <f>J280</f>
        <v>260000</v>
      </c>
      <c r="K279" s="10">
        <f t="shared" ref="K279:O279" si="168">K283+K280</f>
        <v>0</v>
      </c>
      <c r="L279" s="10">
        <f t="shared" si="168"/>
        <v>260000</v>
      </c>
      <c r="M279" s="10">
        <f>M280</f>
        <v>260000</v>
      </c>
      <c r="N279" s="10">
        <f t="shared" si="168"/>
        <v>0</v>
      </c>
      <c r="O279" s="10">
        <f t="shared" si="168"/>
        <v>260000</v>
      </c>
    </row>
    <row r="280" spans="1:15" ht="34.200000000000003" customHeight="1" x14ac:dyDescent="0.25">
      <c r="A280" s="8" t="s">
        <v>59</v>
      </c>
      <c r="B280" s="9" t="s">
        <v>25</v>
      </c>
      <c r="C280" s="9" t="s">
        <v>18</v>
      </c>
      <c r="D280" s="9" t="s">
        <v>65</v>
      </c>
      <c r="E280" s="9" t="s">
        <v>283</v>
      </c>
      <c r="F280" s="9" t="s">
        <v>60</v>
      </c>
      <c r="G280" s="10">
        <v>260000</v>
      </c>
      <c r="H280" s="10">
        <f>H281</f>
        <v>0</v>
      </c>
      <c r="I280" s="10">
        <f t="shared" si="133"/>
        <v>260000</v>
      </c>
      <c r="J280" s="10">
        <v>260000</v>
      </c>
      <c r="K280" s="10">
        <f>K281</f>
        <v>0</v>
      </c>
      <c r="L280" s="2">
        <f t="shared" si="134"/>
        <v>260000</v>
      </c>
      <c r="M280" s="10">
        <v>260000</v>
      </c>
      <c r="N280" s="10">
        <f>N281</f>
        <v>0</v>
      </c>
      <c r="O280" s="2">
        <f t="shared" si="135"/>
        <v>260000</v>
      </c>
    </row>
    <row r="281" spans="1:15" ht="34.799999999999997" customHeight="1" x14ac:dyDescent="0.25">
      <c r="A281" s="8" t="s">
        <v>163</v>
      </c>
      <c r="B281" s="9" t="s">
        <v>25</v>
      </c>
      <c r="C281" s="9" t="s">
        <v>18</v>
      </c>
      <c r="D281" s="9" t="s">
        <v>65</v>
      </c>
      <c r="E281" s="9" t="s">
        <v>283</v>
      </c>
      <c r="F281" s="9" t="s">
        <v>38</v>
      </c>
      <c r="G281" s="10">
        <f>G282</f>
        <v>240000</v>
      </c>
      <c r="H281" s="10">
        <f>H282</f>
        <v>0</v>
      </c>
      <c r="I281" s="10">
        <f t="shared" si="133"/>
        <v>240000</v>
      </c>
      <c r="J281" s="10">
        <f>J282</f>
        <v>240000</v>
      </c>
      <c r="K281" s="10">
        <f>K282</f>
        <v>0</v>
      </c>
      <c r="L281" s="2">
        <f t="shared" si="134"/>
        <v>240000</v>
      </c>
      <c r="M281" s="10">
        <f>M282</f>
        <v>240000</v>
      </c>
      <c r="N281" s="10">
        <f>N282</f>
        <v>0</v>
      </c>
      <c r="O281" s="2">
        <f t="shared" si="135"/>
        <v>240000</v>
      </c>
    </row>
    <row r="282" spans="1:15" ht="51.6" customHeight="1" x14ac:dyDescent="0.25">
      <c r="A282" s="8" t="s">
        <v>39</v>
      </c>
      <c r="B282" s="9" t="s">
        <v>25</v>
      </c>
      <c r="C282" s="9" t="s">
        <v>18</v>
      </c>
      <c r="D282" s="9" t="s">
        <v>65</v>
      </c>
      <c r="E282" s="9" t="s">
        <v>283</v>
      </c>
      <c r="F282" s="9" t="s">
        <v>40</v>
      </c>
      <c r="G282" s="10">
        <v>240000</v>
      </c>
      <c r="H282" s="32">
        <v>0</v>
      </c>
      <c r="I282" s="10">
        <f t="shared" si="133"/>
        <v>240000</v>
      </c>
      <c r="J282" s="10">
        <v>240000</v>
      </c>
      <c r="K282" s="2">
        <v>0</v>
      </c>
      <c r="L282" s="2">
        <f t="shared" si="134"/>
        <v>240000</v>
      </c>
      <c r="M282" s="10">
        <v>240000</v>
      </c>
      <c r="N282" s="2">
        <v>0</v>
      </c>
      <c r="O282" s="2">
        <f t="shared" si="135"/>
        <v>240000</v>
      </c>
    </row>
    <row r="283" spans="1:15" ht="144.6" customHeight="1" x14ac:dyDescent="0.25">
      <c r="A283" s="8" t="s">
        <v>164</v>
      </c>
      <c r="B283" s="9" t="s">
        <v>25</v>
      </c>
      <c r="C283" s="9" t="s">
        <v>18</v>
      </c>
      <c r="D283" s="9" t="s">
        <v>65</v>
      </c>
      <c r="E283" s="9" t="s">
        <v>284</v>
      </c>
      <c r="F283" s="9"/>
      <c r="G283" s="10">
        <f>G284+G286</f>
        <v>212000</v>
      </c>
      <c r="H283" s="10">
        <f>H284</f>
        <v>0</v>
      </c>
      <c r="I283" s="10">
        <f t="shared" si="133"/>
        <v>212000</v>
      </c>
      <c r="J283" s="10">
        <f>J284+J286</f>
        <v>0</v>
      </c>
      <c r="K283" s="10">
        <f>K284</f>
        <v>0</v>
      </c>
      <c r="L283" s="2">
        <f t="shared" si="134"/>
        <v>0</v>
      </c>
      <c r="M283" s="10">
        <f>M284+M286</f>
        <v>0</v>
      </c>
      <c r="N283" s="10">
        <f>N284</f>
        <v>0</v>
      </c>
      <c r="O283" s="2">
        <f t="shared" si="135"/>
        <v>0</v>
      </c>
    </row>
    <row r="284" spans="1:15" ht="100.8" customHeight="1" x14ac:dyDescent="0.25">
      <c r="A284" s="8" t="s">
        <v>73</v>
      </c>
      <c r="B284" s="9" t="s">
        <v>25</v>
      </c>
      <c r="C284" s="9" t="s">
        <v>18</v>
      </c>
      <c r="D284" s="9" t="s">
        <v>65</v>
      </c>
      <c r="E284" s="9" t="s">
        <v>284</v>
      </c>
      <c r="F284" s="9" t="s">
        <v>32</v>
      </c>
      <c r="G284" s="10">
        <f>G285</f>
        <v>45000</v>
      </c>
      <c r="H284" s="10">
        <f>H285</f>
        <v>0</v>
      </c>
      <c r="I284" s="10">
        <f t="shared" si="133"/>
        <v>45000</v>
      </c>
      <c r="J284" s="10">
        <f>J285</f>
        <v>0</v>
      </c>
      <c r="K284" s="10">
        <f>K285</f>
        <v>0</v>
      </c>
      <c r="L284" s="2">
        <f t="shared" si="134"/>
        <v>0</v>
      </c>
      <c r="M284" s="10">
        <f>M285</f>
        <v>0</v>
      </c>
      <c r="N284" s="10">
        <f>N285</f>
        <v>0</v>
      </c>
      <c r="O284" s="2">
        <f t="shared" si="135"/>
        <v>0</v>
      </c>
    </row>
    <row r="285" spans="1:15" ht="30.6" customHeight="1" x14ac:dyDescent="0.25">
      <c r="A285" s="8" t="s">
        <v>59</v>
      </c>
      <c r="B285" s="9" t="s">
        <v>25</v>
      </c>
      <c r="C285" s="9" t="s">
        <v>18</v>
      </c>
      <c r="D285" s="9" t="s">
        <v>65</v>
      </c>
      <c r="E285" s="9" t="s">
        <v>284</v>
      </c>
      <c r="F285" s="9" t="s">
        <v>60</v>
      </c>
      <c r="G285" s="10">
        <v>45000</v>
      </c>
      <c r="H285" s="32">
        <v>0</v>
      </c>
      <c r="I285" s="10">
        <f t="shared" si="133"/>
        <v>45000</v>
      </c>
      <c r="J285" s="10">
        <v>0</v>
      </c>
      <c r="K285" s="2">
        <v>0</v>
      </c>
      <c r="L285" s="2">
        <f t="shared" si="134"/>
        <v>0</v>
      </c>
      <c r="M285" s="10">
        <v>0</v>
      </c>
      <c r="N285" s="2">
        <v>0</v>
      </c>
      <c r="O285" s="2">
        <f t="shared" si="135"/>
        <v>0</v>
      </c>
    </row>
    <row r="286" spans="1:15" ht="34.799999999999997" customHeight="1" x14ac:dyDescent="0.25">
      <c r="A286" s="8" t="s">
        <v>47</v>
      </c>
      <c r="B286" s="9" t="s">
        <v>25</v>
      </c>
      <c r="C286" s="9" t="s">
        <v>18</v>
      </c>
      <c r="D286" s="9" t="s">
        <v>65</v>
      </c>
      <c r="E286" s="9" t="s">
        <v>284</v>
      </c>
      <c r="F286" s="9" t="s">
        <v>38</v>
      </c>
      <c r="G286" s="10">
        <f>G287</f>
        <v>167000</v>
      </c>
      <c r="H286" s="10">
        <f>H287</f>
        <v>0</v>
      </c>
      <c r="I286" s="10">
        <f t="shared" si="133"/>
        <v>167000</v>
      </c>
      <c r="J286" s="10">
        <f>J287</f>
        <v>0</v>
      </c>
      <c r="K286" s="2">
        <v>0</v>
      </c>
      <c r="L286" s="2">
        <f t="shared" si="134"/>
        <v>0</v>
      </c>
      <c r="M286" s="10">
        <f>M287</f>
        <v>0</v>
      </c>
      <c r="N286" s="2">
        <v>0</v>
      </c>
      <c r="O286" s="2">
        <f t="shared" si="135"/>
        <v>0</v>
      </c>
    </row>
    <row r="287" spans="1:15" ht="51" customHeight="1" x14ac:dyDescent="0.25">
      <c r="A287" s="8" t="s">
        <v>39</v>
      </c>
      <c r="B287" s="9" t="s">
        <v>25</v>
      </c>
      <c r="C287" s="9" t="s">
        <v>18</v>
      </c>
      <c r="D287" s="9" t="s">
        <v>65</v>
      </c>
      <c r="E287" s="9" t="s">
        <v>284</v>
      </c>
      <c r="F287" s="9" t="s">
        <v>40</v>
      </c>
      <c r="G287" s="10">
        <v>167000</v>
      </c>
      <c r="H287" s="10">
        <v>0</v>
      </c>
      <c r="I287" s="10">
        <f t="shared" si="133"/>
        <v>167000</v>
      </c>
      <c r="J287" s="10">
        <v>0</v>
      </c>
      <c r="K287" s="2">
        <v>0</v>
      </c>
      <c r="L287" s="2">
        <f t="shared" si="134"/>
        <v>0</v>
      </c>
      <c r="M287" s="10">
        <v>0</v>
      </c>
      <c r="N287" s="2">
        <v>0</v>
      </c>
      <c r="O287" s="2">
        <f t="shared" si="135"/>
        <v>0</v>
      </c>
    </row>
    <row r="288" spans="1:15" ht="20.399999999999999" customHeight="1" x14ac:dyDescent="0.25">
      <c r="A288" s="8" t="s">
        <v>285</v>
      </c>
      <c r="B288" s="9" t="s">
        <v>25</v>
      </c>
      <c r="C288" s="9" t="s">
        <v>18</v>
      </c>
      <c r="D288" s="9" t="s">
        <v>67</v>
      </c>
      <c r="E288" s="9"/>
      <c r="F288" s="9"/>
      <c r="G288" s="10">
        <f>G292+G289</f>
        <v>3761015</v>
      </c>
      <c r="H288" s="10">
        <f>H292+H289</f>
        <v>6007353.4500000002</v>
      </c>
      <c r="I288" s="10">
        <f t="shared" si="133"/>
        <v>9768368.4499999993</v>
      </c>
      <c r="J288" s="10">
        <f>J292</f>
        <v>0</v>
      </c>
      <c r="K288" s="2">
        <v>0</v>
      </c>
      <c r="L288" s="2">
        <f t="shared" si="134"/>
        <v>0</v>
      </c>
      <c r="M288" s="10">
        <f>M292</f>
        <v>0</v>
      </c>
      <c r="N288" s="2">
        <v>0</v>
      </c>
      <c r="O288" s="2">
        <f t="shared" si="135"/>
        <v>0</v>
      </c>
    </row>
    <row r="289" spans="1:15" ht="35.4" customHeight="1" x14ac:dyDescent="0.25">
      <c r="A289" s="8" t="s">
        <v>159</v>
      </c>
      <c r="B289" s="9" t="s">
        <v>25</v>
      </c>
      <c r="C289" s="9" t="s">
        <v>18</v>
      </c>
      <c r="D289" s="9" t="s">
        <v>67</v>
      </c>
      <c r="E289" s="9" t="s">
        <v>377</v>
      </c>
      <c r="F289" s="5"/>
      <c r="G289" s="10">
        <f t="shared" ref="G289:G290" si="169">G290</f>
        <v>0</v>
      </c>
      <c r="H289" s="10">
        <f>H290</f>
        <v>6007353.4500000002</v>
      </c>
      <c r="I289" s="10">
        <f t="shared" ref="I289:I291" si="170">G289+H289</f>
        <v>6007353.4500000002</v>
      </c>
      <c r="J289" s="10">
        <f t="shared" ref="J289:J290" si="171">J290</f>
        <v>7445800</v>
      </c>
      <c r="K289" s="10">
        <f>K290</f>
        <v>0</v>
      </c>
      <c r="L289" s="2">
        <f t="shared" ref="L289:L291" si="172">J289+K289</f>
        <v>7445800</v>
      </c>
      <c r="M289" s="10">
        <f t="shared" ref="M289:M290" si="173">M290</f>
        <v>7473500</v>
      </c>
      <c r="N289" s="10">
        <f>N290</f>
        <v>0</v>
      </c>
      <c r="O289" s="2">
        <f t="shared" ref="O289:O291" si="174">M289+N289</f>
        <v>7473500</v>
      </c>
    </row>
    <row r="290" spans="1:15" ht="66.599999999999994" customHeight="1" x14ac:dyDescent="0.25">
      <c r="A290" s="14" t="s">
        <v>119</v>
      </c>
      <c r="B290" s="9" t="s">
        <v>25</v>
      </c>
      <c r="C290" s="9" t="s">
        <v>18</v>
      </c>
      <c r="D290" s="9" t="s">
        <v>67</v>
      </c>
      <c r="E290" s="9" t="s">
        <v>377</v>
      </c>
      <c r="F290" s="9" t="s">
        <v>115</v>
      </c>
      <c r="G290" s="10">
        <f t="shared" si="169"/>
        <v>0</v>
      </c>
      <c r="H290" s="32">
        <f>H291</f>
        <v>6007353.4500000002</v>
      </c>
      <c r="I290" s="10">
        <f t="shared" si="170"/>
        <v>6007353.4500000002</v>
      </c>
      <c r="J290" s="10">
        <f t="shared" si="171"/>
        <v>7445800</v>
      </c>
      <c r="K290" s="2">
        <v>0</v>
      </c>
      <c r="L290" s="2">
        <f t="shared" si="172"/>
        <v>7445800</v>
      </c>
      <c r="M290" s="10">
        <f t="shared" si="173"/>
        <v>7473500</v>
      </c>
      <c r="N290" s="2">
        <v>0</v>
      </c>
      <c r="O290" s="2">
        <f t="shared" si="174"/>
        <v>7473500</v>
      </c>
    </row>
    <row r="291" spans="1:15" ht="20.399999999999999" customHeight="1" x14ac:dyDescent="0.25">
      <c r="A291" s="14" t="s">
        <v>116</v>
      </c>
      <c r="B291" s="9" t="s">
        <v>25</v>
      </c>
      <c r="C291" s="9" t="s">
        <v>18</v>
      </c>
      <c r="D291" s="9" t="s">
        <v>67</v>
      </c>
      <c r="E291" s="9" t="s">
        <v>377</v>
      </c>
      <c r="F291" s="9" t="s">
        <v>117</v>
      </c>
      <c r="G291" s="10">
        <v>0</v>
      </c>
      <c r="H291" s="10">
        <v>6007353.4500000002</v>
      </c>
      <c r="I291" s="10">
        <f t="shared" si="170"/>
        <v>6007353.4500000002</v>
      </c>
      <c r="J291" s="10">
        <v>7445800</v>
      </c>
      <c r="K291" s="10">
        <f>K292</f>
        <v>0</v>
      </c>
      <c r="L291" s="2">
        <f t="shared" si="172"/>
        <v>7445800</v>
      </c>
      <c r="M291" s="10">
        <v>7473500</v>
      </c>
      <c r="N291" s="10">
        <f>N292</f>
        <v>0</v>
      </c>
      <c r="O291" s="2">
        <f t="shared" si="174"/>
        <v>7473500</v>
      </c>
    </row>
    <row r="292" spans="1:15" ht="49.2" customHeight="1" x14ac:dyDescent="0.25">
      <c r="A292" s="8" t="s">
        <v>286</v>
      </c>
      <c r="B292" s="9" t="s">
        <v>25</v>
      </c>
      <c r="C292" s="9" t="s">
        <v>18</v>
      </c>
      <c r="D292" s="9" t="s">
        <v>67</v>
      </c>
      <c r="E292" s="9" t="s">
        <v>287</v>
      </c>
      <c r="F292" s="9"/>
      <c r="G292" s="10">
        <f t="shared" ref="G292:G293" si="175">G293</f>
        <v>3761015</v>
      </c>
      <c r="H292" s="10">
        <f t="shared" ref="H292:K292" si="176">H293+H298</f>
        <v>0</v>
      </c>
      <c r="I292" s="10">
        <f t="shared" si="176"/>
        <v>4266849</v>
      </c>
      <c r="J292" s="10">
        <f t="shared" ref="J292:J293" si="177">J293</f>
        <v>0</v>
      </c>
      <c r="K292" s="10">
        <f t="shared" si="176"/>
        <v>0</v>
      </c>
      <c r="L292" s="36">
        <f t="shared" si="134"/>
        <v>0</v>
      </c>
      <c r="M292" s="10">
        <f t="shared" ref="M292:M293" si="178">M293</f>
        <v>0</v>
      </c>
      <c r="N292" s="10">
        <f>N293+N298</f>
        <v>0</v>
      </c>
      <c r="O292" s="2">
        <f t="shared" si="135"/>
        <v>0</v>
      </c>
    </row>
    <row r="293" spans="1:15" ht="51.6" customHeight="1" x14ac:dyDescent="0.25">
      <c r="A293" s="14" t="s">
        <v>119</v>
      </c>
      <c r="B293" s="9" t="s">
        <v>25</v>
      </c>
      <c r="C293" s="9" t="s">
        <v>18</v>
      </c>
      <c r="D293" s="9" t="s">
        <v>67</v>
      </c>
      <c r="E293" s="9" t="s">
        <v>287</v>
      </c>
      <c r="F293" s="9" t="s">
        <v>115</v>
      </c>
      <c r="G293" s="10">
        <f t="shared" si="175"/>
        <v>3761015</v>
      </c>
      <c r="H293" s="10">
        <f>H294+H296</f>
        <v>0</v>
      </c>
      <c r="I293" s="10">
        <f t="shared" si="133"/>
        <v>3761015</v>
      </c>
      <c r="J293" s="10">
        <f t="shared" si="177"/>
        <v>0</v>
      </c>
      <c r="K293" s="10">
        <f>K294+K296</f>
        <v>0</v>
      </c>
      <c r="L293" s="2">
        <f t="shared" si="134"/>
        <v>0</v>
      </c>
      <c r="M293" s="10">
        <f t="shared" si="178"/>
        <v>0</v>
      </c>
      <c r="N293" s="10">
        <f>N294+N296</f>
        <v>0</v>
      </c>
      <c r="O293" s="2">
        <f t="shared" si="135"/>
        <v>0</v>
      </c>
    </row>
    <row r="294" spans="1:15" ht="27" customHeight="1" x14ac:dyDescent="0.25">
      <c r="A294" s="14" t="s">
        <v>116</v>
      </c>
      <c r="B294" s="9" t="s">
        <v>25</v>
      </c>
      <c r="C294" s="9" t="s">
        <v>18</v>
      </c>
      <c r="D294" s="9" t="s">
        <v>67</v>
      </c>
      <c r="E294" s="9" t="s">
        <v>287</v>
      </c>
      <c r="F294" s="9" t="s">
        <v>117</v>
      </c>
      <c r="G294" s="10">
        <v>3761015</v>
      </c>
      <c r="H294" s="10">
        <f>H295</f>
        <v>0</v>
      </c>
      <c r="I294" s="10">
        <f t="shared" si="133"/>
        <v>3761015</v>
      </c>
      <c r="J294" s="10">
        <v>0</v>
      </c>
      <c r="K294" s="10">
        <f>K295</f>
        <v>0</v>
      </c>
      <c r="L294" s="2">
        <f t="shared" si="134"/>
        <v>0</v>
      </c>
      <c r="M294" s="10">
        <v>0</v>
      </c>
      <c r="N294" s="10">
        <f>N295</f>
        <v>0</v>
      </c>
      <c r="O294" s="2">
        <f t="shared" si="135"/>
        <v>0</v>
      </c>
    </row>
    <row r="295" spans="1:15" ht="34.799999999999997" customHeight="1" x14ac:dyDescent="0.25">
      <c r="A295" s="72" t="s">
        <v>165</v>
      </c>
      <c r="B295" s="5" t="s">
        <v>166</v>
      </c>
      <c r="C295" s="5"/>
      <c r="D295" s="5"/>
      <c r="E295" s="5"/>
      <c r="F295" s="5"/>
      <c r="G295" s="6">
        <f>G296</f>
        <v>505834</v>
      </c>
      <c r="H295" s="56">
        <v>0</v>
      </c>
      <c r="I295" s="6">
        <f t="shared" si="133"/>
        <v>505834</v>
      </c>
      <c r="J295" s="6">
        <f t="shared" ref="J295:J297" si="179">J296</f>
        <v>505834</v>
      </c>
      <c r="K295" s="2">
        <v>0</v>
      </c>
      <c r="L295" s="34">
        <f t="shared" si="134"/>
        <v>505834</v>
      </c>
      <c r="M295" s="6">
        <f t="shared" ref="M295:M297" si="180">M296</f>
        <v>505834</v>
      </c>
      <c r="N295" s="2">
        <v>0</v>
      </c>
      <c r="O295" s="34">
        <f t="shared" si="135"/>
        <v>505834</v>
      </c>
    </row>
    <row r="296" spans="1:15" ht="34.799999999999997" customHeight="1" x14ac:dyDescent="0.25">
      <c r="A296" s="41" t="s">
        <v>26</v>
      </c>
      <c r="B296" s="42" t="s">
        <v>166</v>
      </c>
      <c r="C296" s="44" t="s">
        <v>27</v>
      </c>
      <c r="D296" s="42"/>
      <c r="E296" s="42"/>
      <c r="F296" s="42"/>
      <c r="G296" s="43">
        <f>G297</f>
        <v>505834</v>
      </c>
      <c r="H296" s="6">
        <f>H297</f>
        <v>0</v>
      </c>
      <c r="I296" s="6">
        <f t="shared" si="133"/>
        <v>505834</v>
      </c>
      <c r="J296" s="43">
        <f t="shared" si="179"/>
        <v>505834</v>
      </c>
      <c r="K296" s="10">
        <f>K297</f>
        <v>0</v>
      </c>
      <c r="L296" s="34">
        <f t="shared" si="134"/>
        <v>505834</v>
      </c>
      <c r="M296" s="43">
        <f t="shared" si="180"/>
        <v>505834</v>
      </c>
      <c r="N296" s="10">
        <f>N297</f>
        <v>0</v>
      </c>
      <c r="O296" s="34">
        <f t="shared" si="135"/>
        <v>505834</v>
      </c>
    </row>
    <row r="297" spans="1:15" ht="67.8" customHeight="1" x14ac:dyDescent="0.25">
      <c r="A297" s="8" t="s">
        <v>167</v>
      </c>
      <c r="B297" s="9" t="s">
        <v>166</v>
      </c>
      <c r="C297" s="9" t="s">
        <v>27</v>
      </c>
      <c r="D297" s="9" t="s">
        <v>67</v>
      </c>
      <c r="E297" s="9"/>
      <c r="F297" s="9"/>
      <c r="G297" s="10">
        <f>G298</f>
        <v>505834</v>
      </c>
      <c r="H297" s="32">
        <v>0</v>
      </c>
      <c r="I297" s="10">
        <f t="shared" si="133"/>
        <v>505834</v>
      </c>
      <c r="J297" s="10">
        <f t="shared" si="179"/>
        <v>505834</v>
      </c>
      <c r="K297" s="2">
        <v>0</v>
      </c>
      <c r="L297" s="2">
        <f t="shared" si="134"/>
        <v>505834</v>
      </c>
      <c r="M297" s="10">
        <f t="shared" si="180"/>
        <v>505834</v>
      </c>
      <c r="N297" s="2">
        <v>0</v>
      </c>
      <c r="O297" s="2">
        <f t="shared" si="135"/>
        <v>505834</v>
      </c>
    </row>
    <row r="298" spans="1:15" ht="50.4" customHeight="1" x14ac:dyDescent="0.25">
      <c r="A298" s="15" t="s">
        <v>35</v>
      </c>
      <c r="B298" s="9" t="s">
        <v>166</v>
      </c>
      <c r="C298" s="9" t="s">
        <v>27</v>
      </c>
      <c r="D298" s="9" t="s">
        <v>67</v>
      </c>
      <c r="E298" s="9" t="s">
        <v>288</v>
      </c>
      <c r="F298" s="9"/>
      <c r="G298" s="10">
        <f>G299+G301</f>
        <v>505834</v>
      </c>
      <c r="H298" s="10">
        <f>H299+H301</f>
        <v>0</v>
      </c>
      <c r="I298" s="10">
        <f t="shared" si="133"/>
        <v>505834</v>
      </c>
      <c r="J298" s="10">
        <f>J299+J301</f>
        <v>505834</v>
      </c>
      <c r="K298" s="10">
        <f>K299+K301</f>
        <v>0</v>
      </c>
      <c r="L298" s="2">
        <f t="shared" si="134"/>
        <v>505834</v>
      </c>
      <c r="M298" s="10">
        <f>M299+M301</f>
        <v>505834</v>
      </c>
      <c r="N298" s="10">
        <f>N299+N301</f>
        <v>0</v>
      </c>
      <c r="O298" s="2">
        <f t="shared" si="135"/>
        <v>505834</v>
      </c>
    </row>
    <row r="299" spans="1:15" ht="100.8" customHeight="1" x14ac:dyDescent="0.25">
      <c r="A299" s="8" t="s">
        <v>31</v>
      </c>
      <c r="B299" s="9" t="s">
        <v>166</v>
      </c>
      <c r="C299" s="9" t="s">
        <v>27</v>
      </c>
      <c r="D299" s="9" t="s">
        <v>67</v>
      </c>
      <c r="E299" s="9" t="s">
        <v>288</v>
      </c>
      <c r="F299" s="9" t="s">
        <v>32</v>
      </c>
      <c r="G299" s="10">
        <f>G300</f>
        <v>439034</v>
      </c>
      <c r="H299" s="10">
        <f>H300</f>
        <v>0</v>
      </c>
      <c r="I299" s="10">
        <f t="shared" si="133"/>
        <v>439034</v>
      </c>
      <c r="J299" s="10">
        <f>J300</f>
        <v>439034</v>
      </c>
      <c r="K299" s="10">
        <f>K300</f>
        <v>0</v>
      </c>
      <c r="L299" s="2">
        <f t="shared" si="134"/>
        <v>439034</v>
      </c>
      <c r="M299" s="10">
        <f>M300</f>
        <v>439034</v>
      </c>
      <c r="N299" s="10">
        <f>N300</f>
        <v>0</v>
      </c>
      <c r="O299" s="2">
        <f t="shared" si="135"/>
        <v>439034</v>
      </c>
    </row>
    <row r="300" spans="1:15" ht="35.4" customHeight="1" x14ac:dyDescent="0.25">
      <c r="A300" s="8" t="s">
        <v>33</v>
      </c>
      <c r="B300" s="9" t="s">
        <v>166</v>
      </c>
      <c r="C300" s="9" t="s">
        <v>27</v>
      </c>
      <c r="D300" s="9" t="s">
        <v>67</v>
      </c>
      <c r="E300" s="9" t="s">
        <v>288</v>
      </c>
      <c r="F300" s="9" t="s">
        <v>34</v>
      </c>
      <c r="G300" s="10">
        <v>439034</v>
      </c>
      <c r="H300" s="32">
        <v>0</v>
      </c>
      <c r="I300" s="10">
        <f t="shared" si="133"/>
        <v>439034</v>
      </c>
      <c r="J300" s="10">
        <v>439034</v>
      </c>
      <c r="K300" s="2">
        <v>0</v>
      </c>
      <c r="L300" s="2">
        <f t="shared" si="134"/>
        <v>439034</v>
      </c>
      <c r="M300" s="10">
        <v>439034</v>
      </c>
      <c r="N300" s="2">
        <v>0</v>
      </c>
      <c r="O300" s="2">
        <f t="shared" si="135"/>
        <v>439034</v>
      </c>
    </row>
    <row r="301" spans="1:15" ht="33" customHeight="1" x14ac:dyDescent="0.25">
      <c r="A301" s="8" t="s">
        <v>47</v>
      </c>
      <c r="B301" s="9" t="s">
        <v>166</v>
      </c>
      <c r="C301" s="9" t="s">
        <v>27</v>
      </c>
      <c r="D301" s="9" t="s">
        <v>67</v>
      </c>
      <c r="E301" s="9" t="s">
        <v>288</v>
      </c>
      <c r="F301" s="9" t="s">
        <v>38</v>
      </c>
      <c r="G301" s="10">
        <f>G302</f>
        <v>66800</v>
      </c>
      <c r="H301" s="10">
        <f>H302</f>
        <v>0</v>
      </c>
      <c r="I301" s="10">
        <f t="shared" si="133"/>
        <v>66800</v>
      </c>
      <c r="J301" s="10">
        <f>J302</f>
        <v>66800</v>
      </c>
      <c r="K301" s="10">
        <f>K302</f>
        <v>0</v>
      </c>
      <c r="L301" s="2">
        <f t="shared" si="134"/>
        <v>66800</v>
      </c>
      <c r="M301" s="10">
        <f>M302</f>
        <v>66800</v>
      </c>
      <c r="N301" s="10">
        <f>N302</f>
        <v>0</v>
      </c>
      <c r="O301" s="2">
        <f t="shared" si="135"/>
        <v>66800</v>
      </c>
    </row>
    <row r="302" spans="1:15" ht="47.4" customHeight="1" x14ac:dyDescent="0.25">
      <c r="A302" s="8" t="s">
        <v>48</v>
      </c>
      <c r="B302" s="9" t="s">
        <v>166</v>
      </c>
      <c r="C302" s="9" t="s">
        <v>27</v>
      </c>
      <c r="D302" s="9" t="s">
        <v>67</v>
      </c>
      <c r="E302" s="9" t="s">
        <v>288</v>
      </c>
      <c r="F302" s="9" t="s">
        <v>40</v>
      </c>
      <c r="G302" s="10">
        <v>66800</v>
      </c>
      <c r="H302" s="32">
        <v>0</v>
      </c>
      <c r="I302" s="10">
        <f t="shared" si="133"/>
        <v>66800</v>
      </c>
      <c r="J302" s="10">
        <v>66800</v>
      </c>
      <c r="K302" s="2">
        <v>0</v>
      </c>
      <c r="L302" s="2">
        <f t="shared" si="134"/>
        <v>66800</v>
      </c>
      <c r="M302" s="10">
        <v>66800</v>
      </c>
      <c r="N302" s="2">
        <v>0</v>
      </c>
      <c r="O302" s="2">
        <f t="shared" si="135"/>
        <v>66800</v>
      </c>
    </row>
    <row r="303" spans="1:15" ht="34.799999999999997" customHeight="1" x14ac:dyDescent="0.25">
      <c r="A303" s="73" t="s">
        <v>168</v>
      </c>
      <c r="B303" s="42" t="s">
        <v>169</v>
      </c>
      <c r="C303" s="44"/>
      <c r="D303" s="42"/>
      <c r="E303" s="42"/>
      <c r="F303" s="42"/>
      <c r="G303" s="43">
        <f>G304+G326+G321</f>
        <v>7689510</v>
      </c>
      <c r="H303" s="43">
        <f>H304+H326+H321</f>
        <v>0</v>
      </c>
      <c r="I303" s="6">
        <f t="shared" ref="I303:I374" si="181">G303+H303</f>
        <v>7689510</v>
      </c>
      <c r="J303" s="43">
        <f>J304+J326</f>
        <v>10783510</v>
      </c>
      <c r="K303" s="6">
        <f t="shared" ref="K303:K305" si="182">K304</f>
        <v>0</v>
      </c>
      <c r="L303" s="34">
        <f t="shared" ref="L303:L374" si="183">J303+K303</f>
        <v>10783510</v>
      </c>
      <c r="M303" s="43">
        <f>M304+M326</f>
        <v>14447510</v>
      </c>
      <c r="N303" s="6">
        <f t="shared" ref="N303:N305" si="184">N304</f>
        <v>0</v>
      </c>
      <c r="O303" s="34">
        <f t="shared" ref="O303:O374" si="185">M303+N303</f>
        <v>14447510</v>
      </c>
    </row>
    <row r="304" spans="1:15" ht="22.8" customHeight="1" x14ac:dyDescent="0.25">
      <c r="A304" s="4" t="s">
        <v>370</v>
      </c>
      <c r="B304" s="5" t="s">
        <v>169</v>
      </c>
      <c r="C304" s="7" t="s">
        <v>27</v>
      </c>
      <c r="D304" s="5"/>
      <c r="E304" s="5"/>
      <c r="F304" s="5"/>
      <c r="G304" s="6">
        <f>G305+G313+G317</f>
        <v>6221310</v>
      </c>
      <c r="H304" s="6">
        <f>H305+H313+H317</f>
        <v>0</v>
      </c>
      <c r="I304" s="6">
        <f t="shared" si="181"/>
        <v>6221310</v>
      </c>
      <c r="J304" s="6">
        <f>J305+J313+J317</f>
        <v>9715310</v>
      </c>
      <c r="K304" s="6">
        <f t="shared" si="182"/>
        <v>0</v>
      </c>
      <c r="L304" s="34">
        <f t="shared" si="183"/>
        <v>9715310</v>
      </c>
      <c r="M304" s="6">
        <f>M305+M313+M317</f>
        <v>13379310</v>
      </c>
      <c r="N304" s="6">
        <f t="shared" si="184"/>
        <v>0</v>
      </c>
      <c r="O304" s="34">
        <f t="shared" si="185"/>
        <v>13379310</v>
      </c>
    </row>
    <row r="305" spans="1:15" ht="66.599999999999994" customHeight="1" x14ac:dyDescent="0.25">
      <c r="A305" s="8" t="s">
        <v>170</v>
      </c>
      <c r="B305" s="9" t="s">
        <v>169</v>
      </c>
      <c r="C305" s="9" t="s">
        <v>27</v>
      </c>
      <c r="D305" s="9" t="s">
        <v>84</v>
      </c>
      <c r="E305" s="9"/>
      <c r="F305" s="9"/>
      <c r="G305" s="10">
        <f>G306</f>
        <v>6121310</v>
      </c>
      <c r="H305" s="10">
        <f>H306</f>
        <v>0</v>
      </c>
      <c r="I305" s="10">
        <f t="shared" si="181"/>
        <v>6121310</v>
      </c>
      <c r="J305" s="10">
        <f>J306</f>
        <v>6125310</v>
      </c>
      <c r="K305" s="10">
        <f t="shared" si="182"/>
        <v>0</v>
      </c>
      <c r="L305" s="2">
        <f t="shared" si="183"/>
        <v>6125310</v>
      </c>
      <c r="M305" s="10">
        <f>M306</f>
        <v>6129310</v>
      </c>
      <c r="N305" s="10">
        <f t="shared" si="184"/>
        <v>0</v>
      </c>
      <c r="O305" s="2">
        <f t="shared" si="185"/>
        <v>6129310</v>
      </c>
    </row>
    <row r="306" spans="1:15" ht="52.2" customHeight="1" x14ac:dyDescent="0.25">
      <c r="A306" s="8" t="s">
        <v>35</v>
      </c>
      <c r="B306" s="9" t="s">
        <v>169</v>
      </c>
      <c r="C306" s="9" t="s">
        <v>27</v>
      </c>
      <c r="D306" s="9" t="s">
        <v>84</v>
      </c>
      <c r="E306" s="9" t="s">
        <v>289</v>
      </c>
      <c r="F306" s="9"/>
      <c r="G306" s="10">
        <f>G307+G309+G311</f>
        <v>6121310</v>
      </c>
      <c r="H306" s="10">
        <f>H307+H309</f>
        <v>0</v>
      </c>
      <c r="I306" s="10">
        <f t="shared" si="181"/>
        <v>6121310</v>
      </c>
      <c r="J306" s="10">
        <f>J307+J309+J311</f>
        <v>6125310</v>
      </c>
      <c r="K306" s="10">
        <f>K307+K309</f>
        <v>0</v>
      </c>
      <c r="L306" s="2">
        <f t="shared" si="183"/>
        <v>6125310</v>
      </c>
      <c r="M306" s="10">
        <f>M307+M309+M311</f>
        <v>6129310</v>
      </c>
      <c r="N306" s="10">
        <f>N307+N309</f>
        <v>0</v>
      </c>
      <c r="O306" s="2">
        <f t="shared" si="185"/>
        <v>6129310</v>
      </c>
    </row>
    <row r="307" spans="1:15" ht="98.4" customHeight="1" x14ac:dyDescent="0.25">
      <c r="A307" s="8" t="s">
        <v>31</v>
      </c>
      <c r="B307" s="9" t="s">
        <v>169</v>
      </c>
      <c r="C307" s="9" t="s">
        <v>27</v>
      </c>
      <c r="D307" s="9" t="s">
        <v>84</v>
      </c>
      <c r="E307" s="9" t="s">
        <v>289</v>
      </c>
      <c r="F307" s="9" t="s">
        <v>32</v>
      </c>
      <c r="G307" s="10">
        <f>G308</f>
        <v>5639310</v>
      </c>
      <c r="H307" s="10">
        <f>H308</f>
        <v>5546.5</v>
      </c>
      <c r="I307" s="10">
        <f t="shared" si="181"/>
        <v>5644856.5</v>
      </c>
      <c r="J307" s="10">
        <f>J308</f>
        <v>5639310</v>
      </c>
      <c r="K307" s="10">
        <f>K308</f>
        <v>0</v>
      </c>
      <c r="L307" s="2">
        <f t="shared" si="183"/>
        <v>5639310</v>
      </c>
      <c r="M307" s="10">
        <f>M308</f>
        <v>5639310</v>
      </c>
      <c r="N307" s="10">
        <f>N308</f>
        <v>0</v>
      </c>
      <c r="O307" s="2">
        <f t="shared" si="185"/>
        <v>5639310</v>
      </c>
    </row>
    <row r="308" spans="1:15" ht="38.4" customHeight="1" x14ac:dyDescent="0.25">
      <c r="A308" s="8" t="s">
        <v>36</v>
      </c>
      <c r="B308" s="9" t="s">
        <v>169</v>
      </c>
      <c r="C308" s="9" t="s">
        <v>27</v>
      </c>
      <c r="D308" s="9" t="s">
        <v>84</v>
      </c>
      <c r="E308" s="9" t="s">
        <v>289</v>
      </c>
      <c r="F308" s="9" t="s">
        <v>34</v>
      </c>
      <c r="G308" s="10">
        <v>5639310</v>
      </c>
      <c r="H308" s="32">
        <v>5546.5</v>
      </c>
      <c r="I308" s="10">
        <f t="shared" si="181"/>
        <v>5644856.5</v>
      </c>
      <c r="J308" s="10">
        <v>5639310</v>
      </c>
      <c r="K308" s="2">
        <v>0</v>
      </c>
      <c r="L308" s="2">
        <f t="shared" si="183"/>
        <v>5639310</v>
      </c>
      <c r="M308" s="10">
        <v>5639310</v>
      </c>
      <c r="N308" s="2">
        <v>0</v>
      </c>
      <c r="O308" s="2">
        <f t="shared" si="185"/>
        <v>5639310</v>
      </c>
    </row>
    <row r="309" spans="1:15" ht="36" customHeight="1" x14ac:dyDescent="0.25">
      <c r="A309" s="8" t="s">
        <v>37</v>
      </c>
      <c r="B309" s="9" t="s">
        <v>169</v>
      </c>
      <c r="C309" s="9" t="s">
        <v>27</v>
      </c>
      <c r="D309" s="9" t="s">
        <v>84</v>
      </c>
      <c r="E309" s="9" t="s">
        <v>289</v>
      </c>
      <c r="F309" s="9" t="s">
        <v>38</v>
      </c>
      <c r="G309" s="10">
        <f>G310</f>
        <v>480000</v>
      </c>
      <c r="H309" s="10">
        <f>H310</f>
        <v>-5546.5</v>
      </c>
      <c r="I309" s="10">
        <f t="shared" si="181"/>
        <v>474453.5</v>
      </c>
      <c r="J309" s="10">
        <f>J310</f>
        <v>484000</v>
      </c>
      <c r="K309" s="10">
        <f>K310</f>
        <v>0</v>
      </c>
      <c r="L309" s="2">
        <f t="shared" si="183"/>
        <v>484000</v>
      </c>
      <c r="M309" s="10">
        <f>M310</f>
        <v>488000</v>
      </c>
      <c r="N309" s="10">
        <f>N310</f>
        <v>0</v>
      </c>
      <c r="O309" s="2">
        <f t="shared" si="185"/>
        <v>488000</v>
      </c>
    </row>
    <row r="310" spans="1:15" ht="51.6" customHeight="1" x14ac:dyDescent="0.25">
      <c r="A310" s="8" t="s">
        <v>48</v>
      </c>
      <c r="B310" s="9" t="s">
        <v>169</v>
      </c>
      <c r="C310" s="9" t="s">
        <v>27</v>
      </c>
      <c r="D310" s="9" t="s">
        <v>84</v>
      </c>
      <c r="E310" s="9" t="s">
        <v>289</v>
      </c>
      <c r="F310" s="9" t="s">
        <v>40</v>
      </c>
      <c r="G310" s="10">
        <v>480000</v>
      </c>
      <c r="H310" s="32">
        <v>-5546.5</v>
      </c>
      <c r="I310" s="10">
        <f t="shared" si="181"/>
        <v>474453.5</v>
      </c>
      <c r="J310" s="10">
        <v>484000</v>
      </c>
      <c r="K310" s="2">
        <v>0</v>
      </c>
      <c r="L310" s="2">
        <f t="shared" si="183"/>
        <v>484000</v>
      </c>
      <c r="M310" s="10">
        <v>488000</v>
      </c>
      <c r="N310" s="2">
        <v>0</v>
      </c>
      <c r="O310" s="2">
        <f t="shared" si="185"/>
        <v>488000</v>
      </c>
    </row>
    <row r="311" spans="1:15" ht="19.8" customHeight="1" x14ac:dyDescent="0.25">
      <c r="A311" s="8" t="s">
        <v>41</v>
      </c>
      <c r="B311" s="9" t="s">
        <v>169</v>
      </c>
      <c r="C311" s="9" t="s">
        <v>27</v>
      </c>
      <c r="D311" s="9" t="s">
        <v>84</v>
      </c>
      <c r="E311" s="9" t="s">
        <v>289</v>
      </c>
      <c r="F311" s="9" t="s">
        <v>42</v>
      </c>
      <c r="G311" s="10">
        <f>G312</f>
        <v>2000</v>
      </c>
      <c r="H311" s="10">
        <f>H312+H339</f>
        <v>0</v>
      </c>
      <c r="I311" s="10">
        <f t="shared" si="181"/>
        <v>2000</v>
      </c>
      <c r="J311" s="10">
        <f>J312</f>
        <v>2000</v>
      </c>
      <c r="K311" s="10">
        <f>K312+K339</f>
        <v>0</v>
      </c>
      <c r="L311" s="2">
        <f t="shared" si="183"/>
        <v>2000</v>
      </c>
      <c r="M311" s="10">
        <f>M312</f>
        <v>2000</v>
      </c>
      <c r="N311" s="10">
        <f>N312+N339</f>
        <v>0</v>
      </c>
      <c r="O311" s="2">
        <f t="shared" si="185"/>
        <v>2000</v>
      </c>
    </row>
    <row r="312" spans="1:15" ht="18" customHeight="1" x14ac:dyDescent="0.25">
      <c r="A312" s="8" t="s">
        <v>61</v>
      </c>
      <c r="B312" s="9" t="s">
        <v>169</v>
      </c>
      <c r="C312" s="9" t="s">
        <v>27</v>
      </c>
      <c r="D312" s="9" t="s">
        <v>84</v>
      </c>
      <c r="E312" s="9" t="s">
        <v>289</v>
      </c>
      <c r="F312" s="9" t="s">
        <v>44</v>
      </c>
      <c r="G312" s="10">
        <v>2000</v>
      </c>
      <c r="H312" s="10"/>
      <c r="I312" s="10">
        <f t="shared" si="181"/>
        <v>2000</v>
      </c>
      <c r="J312" s="10">
        <v>2000</v>
      </c>
      <c r="K312" s="10">
        <f>K313</f>
        <v>0</v>
      </c>
      <c r="L312" s="2">
        <f t="shared" si="183"/>
        <v>2000</v>
      </c>
      <c r="M312" s="10">
        <v>2000</v>
      </c>
      <c r="N312" s="10">
        <f>N313+N330</f>
        <v>0</v>
      </c>
      <c r="O312" s="2">
        <f t="shared" si="185"/>
        <v>2000</v>
      </c>
    </row>
    <row r="313" spans="1:15" ht="15" customHeight="1" x14ac:dyDescent="0.25">
      <c r="A313" s="8" t="s">
        <v>171</v>
      </c>
      <c r="B313" s="9" t="s">
        <v>169</v>
      </c>
      <c r="C313" s="9" t="s">
        <v>27</v>
      </c>
      <c r="D313" s="9" t="s">
        <v>18</v>
      </c>
      <c r="E313" s="9"/>
      <c r="F313" s="9"/>
      <c r="G313" s="10">
        <f t="shared" ref="G313:G315" si="186">G314</f>
        <v>100000</v>
      </c>
      <c r="H313" s="10">
        <f>H314</f>
        <v>0</v>
      </c>
      <c r="I313" s="10">
        <f t="shared" si="181"/>
        <v>100000</v>
      </c>
      <c r="J313" s="10">
        <f t="shared" ref="J313:J315" si="187">J314</f>
        <v>100000</v>
      </c>
      <c r="K313" s="10">
        <f>K314</f>
        <v>0</v>
      </c>
      <c r="L313" s="2">
        <f t="shared" si="183"/>
        <v>100000</v>
      </c>
      <c r="M313" s="10">
        <f t="shared" ref="M313:M315" si="188">M314</f>
        <v>100000</v>
      </c>
      <c r="N313" s="10">
        <f>N314</f>
        <v>0</v>
      </c>
      <c r="O313" s="35">
        <f>M313+N313</f>
        <v>100000</v>
      </c>
    </row>
    <row r="314" spans="1:15" ht="21" customHeight="1" x14ac:dyDescent="0.25">
      <c r="A314" s="8" t="s">
        <v>172</v>
      </c>
      <c r="B314" s="9" t="s">
        <v>169</v>
      </c>
      <c r="C314" s="9" t="s">
        <v>27</v>
      </c>
      <c r="D314" s="9" t="s">
        <v>18</v>
      </c>
      <c r="E314" s="9" t="s">
        <v>290</v>
      </c>
      <c r="F314" s="9"/>
      <c r="G314" s="10">
        <f t="shared" si="186"/>
        <v>100000</v>
      </c>
      <c r="H314" s="10">
        <f>H315+H317+H319</f>
        <v>0</v>
      </c>
      <c r="I314" s="10">
        <f t="shared" si="181"/>
        <v>100000</v>
      </c>
      <c r="J314" s="10">
        <f t="shared" si="187"/>
        <v>100000</v>
      </c>
      <c r="K314" s="10">
        <f>K315+K317+K319</f>
        <v>0</v>
      </c>
      <c r="L314" s="2">
        <f t="shared" si="183"/>
        <v>100000</v>
      </c>
      <c r="M314" s="10">
        <f t="shared" si="188"/>
        <v>100000</v>
      </c>
      <c r="N314" s="10">
        <f>N315+N317+N319</f>
        <v>0</v>
      </c>
      <c r="O314" s="35">
        <f>M314+N314</f>
        <v>100000</v>
      </c>
    </row>
    <row r="315" spans="1:15" ht="19.2" customHeight="1" x14ac:dyDescent="0.25">
      <c r="A315" s="8" t="s">
        <v>41</v>
      </c>
      <c r="B315" s="9" t="s">
        <v>169</v>
      </c>
      <c r="C315" s="9" t="s">
        <v>27</v>
      </c>
      <c r="D315" s="9" t="s">
        <v>18</v>
      </c>
      <c r="E315" s="9" t="s">
        <v>290</v>
      </c>
      <c r="F315" s="9" t="s">
        <v>42</v>
      </c>
      <c r="G315" s="10">
        <f t="shared" si="186"/>
        <v>100000</v>
      </c>
      <c r="H315" s="10">
        <f>H316</f>
        <v>0</v>
      </c>
      <c r="I315" s="10">
        <f t="shared" si="181"/>
        <v>100000</v>
      </c>
      <c r="J315" s="10">
        <f t="shared" si="187"/>
        <v>100000</v>
      </c>
      <c r="K315" s="10">
        <f>K316</f>
        <v>0</v>
      </c>
      <c r="L315" s="2">
        <f t="shared" si="183"/>
        <v>100000</v>
      </c>
      <c r="M315" s="10">
        <f t="shared" si="188"/>
        <v>100000</v>
      </c>
      <c r="N315" s="10">
        <f>N316</f>
        <v>0</v>
      </c>
      <c r="O315" s="2">
        <f t="shared" si="185"/>
        <v>100000</v>
      </c>
    </row>
    <row r="316" spans="1:15" ht="19.8" customHeight="1" x14ac:dyDescent="0.25">
      <c r="A316" s="8" t="s">
        <v>173</v>
      </c>
      <c r="B316" s="9" t="s">
        <v>169</v>
      </c>
      <c r="C316" s="9" t="s">
        <v>27</v>
      </c>
      <c r="D316" s="9" t="s">
        <v>18</v>
      </c>
      <c r="E316" s="9" t="s">
        <v>290</v>
      </c>
      <c r="F316" s="9" t="s">
        <v>174</v>
      </c>
      <c r="G316" s="10">
        <v>100000</v>
      </c>
      <c r="H316" s="32">
        <v>0</v>
      </c>
      <c r="I316" s="10">
        <f t="shared" si="181"/>
        <v>100000</v>
      </c>
      <c r="J316" s="10">
        <v>100000</v>
      </c>
      <c r="K316" s="2">
        <v>0</v>
      </c>
      <c r="L316" s="2">
        <f t="shared" si="183"/>
        <v>100000</v>
      </c>
      <c r="M316" s="10">
        <v>100000</v>
      </c>
      <c r="N316" s="2">
        <v>0</v>
      </c>
      <c r="O316" s="2">
        <f t="shared" si="185"/>
        <v>100000</v>
      </c>
    </row>
    <row r="317" spans="1:15" ht="18.600000000000001" customHeight="1" x14ac:dyDescent="0.25">
      <c r="A317" s="22" t="s">
        <v>175</v>
      </c>
      <c r="B317" s="9" t="s">
        <v>169</v>
      </c>
      <c r="C317" s="9" t="s">
        <v>27</v>
      </c>
      <c r="D317" s="23">
        <v>13</v>
      </c>
      <c r="E317" s="9"/>
      <c r="F317" s="9"/>
      <c r="G317" s="10">
        <v>0</v>
      </c>
      <c r="H317" s="10">
        <f>H318</f>
        <v>0</v>
      </c>
      <c r="I317" s="10">
        <f t="shared" si="181"/>
        <v>0</v>
      </c>
      <c r="J317" s="10">
        <f t="shared" ref="J317:J319" si="189">J318</f>
        <v>3490000</v>
      </c>
      <c r="K317" s="10">
        <f>K318</f>
        <v>0</v>
      </c>
      <c r="L317" s="2">
        <f t="shared" si="183"/>
        <v>3490000</v>
      </c>
      <c r="M317" s="10">
        <f t="shared" ref="M317:M319" si="190">M318</f>
        <v>7150000</v>
      </c>
      <c r="N317" s="10">
        <f>N318</f>
        <v>0</v>
      </c>
      <c r="O317" s="2">
        <f t="shared" si="185"/>
        <v>7150000</v>
      </c>
    </row>
    <row r="318" spans="1:15" ht="21.6" customHeight="1" x14ac:dyDescent="0.25">
      <c r="A318" s="24" t="s">
        <v>176</v>
      </c>
      <c r="B318" s="9" t="s">
        <v>169</v>
      </c>
      <c r="C318" s="9" t="s">
        <v>27</v>
      </c>
      <c r="D318" s="23">
        <v>13</v>
      </c>
      <c r="E318" s="25" t="s">
        <v>291</v>
      </c>
      <c r="F318" s="9"/>
      <c r="G318" s="10">
        <v>0</v>
      </c>
      <c r="H318" s="32">
        <v>0</v>
      </c>
      <c r="I318" s="10">
        <f t="shared" si="181"/>
        <v>0</v>
      </c>
      <c r="J318" s="10">
        <f t="shared" si="189"/>
        <v>3490000</v>
      </c>
      <c r="K318" s="2">
        <v>0</v>
      </c>
      <c r="L318" s="2">
        <f t="shared" si="183"/>
        <v>3490000</v>
      </c>
      <c r="M318" s="10">
        <f t="shared" si="190"/>
        <v>7150000</v>
      </c>
      <c r="N318" s="2">
        <v>0</v>
      </c>
      <c r="O318" s="2">
        <f t="shared" si="185"/>
        <v>7150000</v>
      </c>
    </row>
    <row r="319" spans="1:15" ht="15.6" customHeight="1" x14ac:dyDescent="0.3">
      <c r="A319" s="8" t="s">
        <v>41</v>
      </c>
      <c r="B319" s="9" t="s">
        <v>169</v>
      </c>
      <c r="C319" s="9" t="s">
        <v>27</v>
      </c>
      <c r="D319" s="23">
        <v>13</v>
      </c>
      <c r="E319" s="25" t="s">
        <v>291</v>
      </c>
      <c r="F319" s="23">
        <v>800</v>
      </c>
      <c r="G319" s="10">
        <v>0</v>
      </c>
      <c r="H319" s="10">
        <f>H320</f>
        <v>0</v>
      </c>
      <c r="I319" s="10">
        <f t="shared" si="181"/>
        <v>0</v>
      </c>
      <c r="J319" s="31">
        <f t="shared" si="189"/>
        <v>3490000</v>
      </c>
      <c r="K319" s="10">
        <f>K320</f>
        <v>0</v>
      </c>
      <c r="L319" s="2">
        <f t="shared" si="183"/>
        <v>3490000</v>
      </c>
      <c r="M319" s="31">
        <f t="shared" si="190"/>
        <v>7150000</v>
      </c>
      <c r="N319" s="10">
        <f>N320</f>
        <v>0</v>
      </c>
      <c r="O319" s="2">
        <f t="shared" si="185"/>
        <v>7150000</v>
      </c>
    </row>
    <row r="320" spans="1:15" ht="19.8" customHeight="1" x14ac:dyDescent="0.3">
      <c r="A320" s="8" t="s">
        <v>173</v>
      </c>
      <c r="B320" s="9" t="s">
        <v>169</v>
      </c>
      <c r="C320" s="9" t="s">
        <v>27</v>
      </c>
      <c r="D320" s="23">
        <v>13</v>
      </c>
      <c r="E320" s="25" t="s">
        <v>291</v>
      </c>
      <c r="F320" s="26">
        <v>870</v>
      </c>
      <c r="G320" s="10">
        <v>0</v>
      </c>
      <c r="H320" s="32">
        <v>0</v>
      </c>
      <c r="I320" s="10">
        <f t="shared" si="181"/>
        <v>0</v>
      </c>
      <c r="J320" s="31">
        <v>3490000</v>
      </c>
      <c r="K320" s="2">
        <v>0</v>
      </c>
      <c r="L320" s="2">
        <f t="shared" si="183"/>
        <v>3490000</v>
      </c>
      <c r="M320" s="31">
        <v>7150000</v>
      </c>
      <c r="N320" s="2">
        <v>0</v>
      </c>
      <c r="O320" s="2">
        <f t="shared" si="185"/>
        <v>7150000</v>
      </c>
    </row>
    <row r="321" spans="1:15" ht="19.8" customHeight="1" x14ac:dyDescent="0.3">
      <c r="A321" s="61" t="s">
        <v>143</v>
      </c>
      <c r="B321" s="62" t="s">
        <v>169</v>
      </c>
      <c r="C321" s="63" t="s">
        <v>17</v>
      </c>
      <c r="D321" s="5"/>
      <c r="E321" s="5"/>
      <c r="F321" s="5"/>
      <c r="G321" s="6">
        <f t="shared" ref="G321:H324" si="191">G322</f>
        <v>0</v>
      </c>
      <c r="H321" s="6">
        <f t="shared" si="191"/>
        <v>0</v>
      </c>
      <c r="I321" s="6">
        <f t="shared" si="181"/>
        <v>0</v>
      </c>
      <c r="J321" s="31">
        <f t="shared" ref="J321:K324" si="192">J322</f>
        <v>0</v>
      </c>
      <c r="K321" s="31">
        <f t="shared" si="192"/>
        <v>0</v>
      </c>
      <c r="L321" s="2">
        <f t="shared" si="183"/>
        <v>0</v>
      </c>
      <c r="M321" s="31">
        <f t="shared" ref="M321:N324" si="193">M322</f>
        <v>0</v>
      </c>
      <c r="N321" s="31">
        <f t="shared" si="193"/>
        <v>0</v>
      </c>
      <c r="O321" s="2">
        <f t="shared" si="185"/>
        <v>0</v>
      </c>
    </row>
    <row r="322" spans="1:15" ht="19.8" customHeight="1" x14ac:dyDescent="0.3">
      <c r="A322" s="28" t="s">
        <v>336</v>
      </c>
      <c r="B322" s="21" t="s">
        <v>169</v>
      </c>
      <c r="C322" s="21" t="s">
        <v>17</v>
      </c>
      <c r="D322" s="21" t="s">
        <v>84</v>
      </c>
      <c r="E322" s="64"/>
      <c r="F322" s="64"/>
      <c r="G322" s="10">
        <f t="shared" si="191"/>
        <v>0</v>
      </c>
      <c r="H322" s="10">
        <f t="shared" si="191"/>
        <v>0</v>
      </c>
      <c r="I322" s="10">
        <f t="shared" si="181"/>
        <v>0</v>
      </c>
      <c r="J322" s="31">
        <f t="shared" si="192"/>
        <v>0</v>
      </c>
      <c r="K322" s="31">
        <f t="shared" si="192"/>
        <v>0</v>
      </c>
      <c r="L322" s="2">
        <f t="shared" si="183"/>
        <v>0</v>
      </c>
      <c r="M322" s="31">
        <f t="shared" si="193"/>
        <v>0</v>
      </c>
      <c r="N322" s="31">
        <f t="shared" si="193"/>
        <v>0</v>
      </c>
      <c r="O322" s="2">
        <f t="shared" si="185"/>
        <v>0</v>
      </c>
    </row>
    <row r="323" spans="1:15" ht="22.2" customHeight="1" x14ac:dyDescent="0.3">
      <c r="A323" s="28" t="s">
        <v>337</v>
      </c>
      <c r="B323" s="21" t="s">
        <v>169</v>
      </c>
      <c r="C323" s="21" t="s">
        <v>17</v>
      </c>
      <c r="D323" s="21" t="s">
        <v>84</v>
      </c>
      <c r="E323" s="9" t="s">
        <v>290</v>
      </c>
      <c r="F323" s="64"/>
      <c r="G323" s="10">
        <f t="shared" si="191"/>
        <v>0</v>
      </c>
      <c r="H323" s="10">
        <f t="shared" si="191"/>
        <v>0</v>
      </c>
      <c r="I323" s="10">
        <f t="shared" si="181"/>
        <v>0</v>
      </c>
      <c r="J323" s="31">
        <f t="shared" si="192"/>
        <v>0</v>
      </c>
      <c r="K323" s="31">
        <f t="shared" si="192"/>
        <v>0</v>
      </c>
      <c r="L323" s="2">
        <f t="shared" si="183"/>
        <v>0</v>
      </c>
      <c r="M323" s="31">
        <f t="shared" si="193"/>
        <v>0</v>
      </c>
      <c r="N323" s="31">
        <f t="shared" si="193"/>
        <v>0</v>
      </c>
      <c r="O323" s="2">
        <f t="shared" si="185"/>
        <v>0</v>
      </c>
    </row>
    <row r="324" spans="1:15" ht="30" customHeight="1" x14ac:dyDescent="0.3">
      <c r="A324" s="28" t="s">
        <v>122</v>
      </c>
      <c r="B324" s="21" t="s">
        <v>169</v>
      </c>
      <c r="C324" s="21" t="s">
        <v>17</v>
      </c>
      <c r="D324" s="21" t="s">
        <v>84</v>
      </c>
      <c r="E324" s="9" t="s">
        <v>290</v>
      </c>
      <c r="F324" s="21" t="s">
        <v>123</v>
      </c>
      <c r="G324" s="10">
        <f t="shared" si="191"/>
        <v>0</v>
      </c>
      <c r="H324" s="10">
        <f t="shared" si="191"/>
        <v>0</v>
      </c>
      <c r="I324" s="10">
        <f t="shared" si="181"/>
        <v>0</v>
      </c>
      <c r="J324" s="31">
        <f t="shared" si="192"/>
        <v>0</v>
      </c>
      <c r="K324" s="31">
        <f t="shared" si="192"/>
        <v>0</v>
      </c>
      <c r="L324" s="2">
        <f t="shared" si="183"/>
        <v>0</v>
      </c>
      <c r="M324" s="31">
        <f t="shared" si="193"/>
        <v>0</v>
      </c>
      <c r="N324" s="31">
        <f t="shared" si="193"/>
        <v>0</v>
      </c>
      <c r="O324" s="2">
        <f t="shared" si="185"/>
        <v>0</v>
      </c>
    </row>
    <row r="325" spans="1:15" ht="39" customHeight="1" x14ac:dyDescent="0.3">
      <c r="A325" s="28" t="s">
        <v>124</v>
      </c>
      <c r="B325" s="21" t="s">
        <v>169</v>
      </c>
      <c r="C325" s="21" t="s">
        <v>17</v>
      </c>
      <c r="D325" s="21" t="s">
        <v>84</v>
      </c>
      <c r="E325" s="9" t="s">
        <v>290</v>
      </c>
      <c r="F325" s="21" t="s">
        <v>125</v>
      </c>
      <c r="G325" s="10">
        <v>0</v>
      </c>
      <c r="H325" s="32">
        <v>0</v>
      </c>
      <c r="I325" s="10">
        <f t="shared" si="181"/>
        <v>0</v>
      </c>
      <c r="J325" s="31">
        <v>0</v>
      </c>
      <c r="K325" s="40">
        <v>0</v>
      </c>
      <c r="L325" s="2">
        <f t="shared" si="183"/>
        <v>0</v>
      </c>
      <c r="M325" s="31">
        <v>0</v>
      </c>
      <c r="N325" s="40">
        <v>0</v>
      </c>
      <c r="O325" s="2">
        <f t="shared" si="185"/>
        <v>0</v>
      </c>
    </row>
    <row r="326" spans="1:15" ht="19.8" customHeight="1" x14ac:dyDescent="0.25">
      <c r="A326" s="4" t="s">
        <v>177</v>
      </c>
      <c r="B326" s="5" t="s">
        <v>169</v>
      </c>
      <c r="C326" s="7" t="s">
        <v>21</v>
      </c>
      <c r="D326" s="5"/>
      <c r="E326" s="5"/>
      <c r="F326" s="5"/>
      <c r="G326" s="6">
        <f>G327+G331</f>
        <v>1468200</v>
      </c>
      <c r="H326" s="32">
        <f t="shared" ref="H326:H329" si="194">H327</f>
        <v>0</v>
      </c>
      <c r="I326" s="6">
        <f t="shared" si="181"/>
        <v>1468200</v>
      </c>
      <c r="J326" s="6">
        <f>J327+J332</f>
        <v>1068200</v>
      </c>
      <c r="K326" s="10">
        <f t="shared" ref="K326:K328" si="195">K327</f>
        <v>0</v>
      </c>
      <c r="L326" s="34">
        <f t="shared" si="183"/>
        <v>1068200</v>
      </c>
      <c r="M326" s="6">
        <f>M327+M332</f>
        <v>1068200</v>
      </c>
      <c r="N326" s="10">
        <f t="shared" ref="N326:N328" si="196">N327</f>
        <v>0</v>
      </c>
      <c r="O326" s="34">
        <f t="shared" si="185"/>
        <v>1068200</v>
      </c>
    </row>
    <row r="327" spans="1:15" ht="55.2" customHeight="1" x14ac:dyDescent="0.25">
      <c r="A327" s="8" t="s">
        <v>178</v>
      </c>
      <c r="B327" s="9" t="s">
        <v>169</v>
      </c>
      <c r="C327" s="9" t="s">
        <v>21</v>
      </c>
      <c r="D327" s="9" t="s">
        <v>27</v>
      </c>
      <c r="E327" s="9"/>
      <c r="F327" s="9"/>
      <c r="G327" s="10">
        <f t="shared" ref="G327:G329" si="197">G328</f>
        <v>868200</v>
      </c>
      <c r="H327" s="32">
        <f t="shared" si="194"/>
        <v>0</v>
      </c>
      <c r="I327" s="10">
        <f t="shared" si="181"/>
        <v>868200</v>
      </c>
      <c r="J327" s="10">
        <f t="shared" ref="J327:J329" si="198">J328</f>
        <v>868200</v>
      </c>
      <c r="K327" s="10">
        <f t="shared" si="195"/>
        <v>0</v>
      </c>
      <c r="L327" s="2">
        <f t="shared" si="183"/>
        <v>868200</v>
      </c>
      <c r="M327" s="10">
        <f t="shared" ref="M327:M329" si="199">M328</f>
        <v>868200</v>
      </c>
      <c r="N327" s="10">
        <f t="shared" si="196"/>
        <v>0</v>
      </c>
      <c r="O327" s="2">
        <f t="shared" si="185"/>
        <v>868200</v>
      </c>
    </row>
    <row r="328" spans="1:15" ht="33" customHeight="1" x14ac:dyDescent="0.25">
      <c r="A328" s="8" t="s">
        <v>179</v>
      </c>
      <c r="B328" s="9" t="s">
        <v>169</v>
      </c>
      <c r="C328" s="9" t="s">
        <v>21</v>
      </c>
      <c r="D328" s="9" t="s">
        <v>27</v>
      </c>
      <c r="E328" s="9" t="s">
        <v>292</v>
      </c>
      <c r="F328" s="9"/>
      <c r="G328" s="10">
        <f t="shared" si="197"/>
        <v>868200</v>
      </c>
      <c r="H328" s="32">
        <f t="shared" si="194"/>
        <v>0</v>
      </c>
      <c r="I328" s="10">
        <f t="shared" si="181"/>
        <v>868200</v>
      </c>
      <c r="J328" s="10">
        <f t="shared" si="198"/>
        <v>868200</v>
      </c>
      <c r="K328" s="10">
        <f t="shared" si="195"/>
        <v>0</v>
      </c>
      <c r="L328" s="2">
        <f t="shared" si="183"/>
        <v>868200</v>
      </c>
      <c r="M328" s="10">
        <f t="shared" si="199"/>
        <v>868200</v>
      </c>
      <c r="N328" s="10">
        <f t="shared" si="196"/>
        <v>0</v>
      </c>
      <c r="O328" s="2">
        <f t="shared" si="185"/>
        <v>868200</v>
      </c>
    </row>
    <row r="329" spans="1:15" ht="15.6" customHeight="1" x14ac:dyDescent="0.25">
      <c r="A329" s="8" t="s">
        <v>180</v>
      </c>
      <c r="B329" s="9" t="s">
        <v>169</v>
      </c>
      <c r="C329" s="9" t="s">
        <v>21</v>
      </c>
      <c r="D329" s="9" t="s">
        <v>27</v>
      </c>
      <c r="E329" s="9" t="s">
        <v>292</v>
      </c>
      <c r="F329" s="9" t="s">
        <v>54</v>
      </c>
      <c r="G329" s="10">
        <f t="shared" si="197"/>
        <v>868200</v>
      </c>
      <c r="H329" s="32">
        <f t="shared" si="194"/>
        <v>0</v>
      </c>
      <c r="I329" s="10">
        <f t="shared" si="181"/>
        <v>868200</v>
      </c>
      <c r="J329" s="10">
        <f t="shared" si="198"/>
        <v>868200</v>
      </c>
      <c r="K329" s="2">
        <v>0</v>
      </c>
      <c r="L329" s="2">
        <f t="shared" si="183"/>
        <v>868200</v>
      </c>
      <c r="M329" s="10">
        <f t="shared" si="199"/>
        <v>868200</v>
      </c>
      <c r="N329" s="10">
        <v>0</v>
      </c>
      <c r="O329" s="2">
        <f t="shared" si="185"/>
        <v>868200</v>
      </c>
    </row>
    <row r="330" spans="1:15" ht="15.6" customHeight="1" x14ac:dyDescent="0.25">
      <c r="A330" s="8" t="s">
        <v>181</v>
      </c>
      <c r="B330" s="9" t="s">
        <v>169</v>
      </c>
      <c r="C330" s="9" t="s">
        <v>21</v>
      </c>
      <c r="D330" s="9" t="s">
        <v>27</v>
      </c>
      <c r="E330" s="9" t="s">
        <v>292</v>
      </c>
      <c r="F330" s="9" t="s">
        <v>182</v>
      </c>
      <c r="G330" s="10">
        <v>868200</v>
      </c>
      <c r="H330" s="32">
        <v>0</v>
      </c>
      <c r="I330" s="10">
        <f t="shared" si="181"/>
        <v>868200</v>
      </c>
      <c r="J330" s="10">
        <v>868200</v>
      </c>
      <c r="K330" s="2">
        <v>0</v>
      </c>
      <c r="L330" s="2">
        <f t="shared" si="183"/>
        <v>868200</v>
      </c>
      <c r="M330" s="10">
        <v>868200</v>
      </c>
      <c r="N330" s="10">
        <f t="shared" ref="N330:N338" si="200">N331</f>
        <v>0</v>
      </c>
      <c r="O330" s="2">
        <f t="shared" si="185"/>
        <v>868200</v>
      </c>
    </row>
    <row r="331" spans="1:15" ht="15.6" customHeight="1" x14ac:dyDescent="0.25">
      <c r="A331" s="8" t="s">
        <v>183</v>
      </c>
      <c r="B331" s="9" t="s">
        <v>169</v>
      </c>
      <c r="C331" s="9" t="s">
        <v>21</v>
      </c>
      <c r="D331" s="9" t="s">
        <v>65</v>
      </c>
      <c r="E331" s="9"/>
      <c r="F331" s="9"/>
      <c r="G331" s="10">
        <f t="shared" ref="G331:G333" si="201">G332</f>
        <v>600000</v>
      </c>
      <c r="H331" s="32">
        <v>0</v>
      </c>
      <c r="I331" s="10">
        <f t="shared" si="181"/>
        <v>600000</v>
      </c>
      <c r="J331" s="10">
        <f t="shared" ref="J331:J333" si="202">J332</f>
        <v>200000</v>
      </c>
      <c r="K331" s="2">
        <v>0</v>
      </c>
      <c r="L331" s="2">
        <f t="shared" si="183"/>
        <v>200000</v>
      </c>
      <c r="M331" s="10">
        <f t="shared" ref="M331:M333" si="203">M332</f>
        <v>200000</v>
      </c>
      <c r="N331" s="10">
        <f t="shared" si="200"/>
        <v>0</v>
      </c>
      <c r="O331" s="2">
        <f t="shared" si="185"/>
        <v>200000</v>
      </c>
    </row>
    <row r="332" spans="1:15" ht="30.6" customHeight="1" x14ac:dyDescent="0.3">
      <c r="A332" s="8" t="s">
        <v>184</v>
      </c>
      <c r="B332" s="9" t="s">
        <v>169</v>
      </c>
      <c r="C332" s="9" t="s">
        <v>21</v>
      </c>
      <c r="D332" s="9" t="s">
        <v>65</v>
      </c>
      <c r="E332" s="9" t="s">
        <v>293</v>
      </c>
      <c r="F332" s="9"/>
      <c r="G332" s="10">
        <f t="shared" si="201"/>
        <v>600000</v>
      </c>
      <c r="H332" s="32">
        <v>0</v>
      </c>
      <c r="I332" s="10">
        <f t="shared" si="181"/>
        <v>600000</v>
      </c>
      <c r="J332" s="10">
        <f t="shared" si="202"/>
        <v>200000</v>
      </c>
      <c r="K332" s="2">
        <v>0</v>
      </c>
      <c r="L332" s="2">
        <f t="shared" si="183"/>
        <v>200000</v>
      </c>
      <c r="M332" s="10">
        <f t="shared" si="203"/>
        <v>200000</v>
      </c>
      <c r="N332" s="31">
        <f t="shared" si="200"/>
        <v>0</v>
      </c>
      <c r="O332" s="2">
        <f t="shared" si="185"/>
        <v>200000</v>
      </c>
    </row>
    <row r="333" spans="1:15" ht="15.6" customHeight="1" x14ac:dyDescent="0.3">
      <c r="A333" s="8" t="s">
        <v>53</v>
      </c>
      <c r="B333" s="9" t="s">
        <v>169</v>
      </c>
      <c r="C333" s="9" t="s">
        <v>21</v>
      </c>
      <c r="D333" s="9" t="s">
        <v>65</v>
      </c>
      <c r="E333" s="9" t="s">
        <v>293</v>
      </c>
      <c r="F333" s="9" t="s">
        <v>54</v>
      </c>
      <c r="G333" s="10">
        <f t="shared" si="201"/>
        <v>600000</v>
      </c>
      <c r="H333" s="32">
        <v>0</v>
      </c>
      <c r="I333" s="10">
        <f t="shared" si="181"/>
        <v>600000</v>
      </c>
      <c r="J333" s="10">
        <f t="shared" si="202"/>
        <v>200000</v>
      </c>
      <c r="K333" s="38">
        <v>0</v>
      </c>
      <c r="L333" s="2">
        <f t="shared" si="183"/>
        <v>200000</v>
      </c>
      <c r="M333" s="10">
        <f t="shared" si="203"/>
        <v>200000</v>
      </c>
      <c r="N333" s="31">
        <f t="shared" si="200"/>
        <v>0</v>
      </c>
      <c r="O333" s="2">
        <f t="shared" si="185"/>
        <v>200000</v>
      </c>
    </row>
    <row r="334" spans="1:15" ht="15.6" customHeight="1" x14ac:dyDescent="0.3">
      <c r="A334" s="8" t="s">
        <v>181</v>
      </c>
      <c r="B334" s="9" t="s">
        <v>169</v>
      </c>
      <c r="C334" s="9" t="s">
        <v>21</v>
      </c>
      <c r="D334" s="9" t="s">
        <v>65</v>
      </c>
      <c r="E334" s="9" t="s">
        <v>293</v>
      </c>
      <c r="F334" s="9" t="s">
        <v>182</v>
      </c>
      <c r="G334" s="10">
        <v>600000</v>
      </c>
      <c r="H334" s="10">
        <v>0</v>
      </c>
      <c r="I334" s="10">
        <f>G334+H334</f>
        <v>600000</v>
      </c>
      <c r="J334" s="10">
        <v>200000</v>
      </c>
      <c r="K334" s="38">
        <v>0</v>
      </c>
      <c r="L334" s="2">
        <f t="shared" si="183"/>
        <v>200000</v>
      </c>
      <c r="M334" s="10">
        <v>200000</v>
      </c>
      <c r="N334" s="31">
        <f t="shared" si="200"/>
        <v>0</v>
      </c>
      <c r="O334" s="2">
        <f t="shared" si="185"/>
        <v>200000</v>
      </c>
    </row>
    <row r="335" spans="1:15" ht="33.6" customHeight="1" x14ac:dyDescent="0.25">
      <c r="A335" s="73" t="s">
        <v>185</v>
      </c>
      <c r="B335" s="42" t="s">
        <v>186</v>
      </c>
      <c r="C335" s="44"/>
      <c r="D335" s="42"/>
      <c r="E335" s="42"/>
      <c r="F335" s="42"/>
      <c r="G335" s="43">
        <f t="shared" ref="G335:G336" si="204">G336</f>
        <v>876190</v>
      </c>
      <c r="H335" s="6">
        <f t="shared" ref="H335:H338" si="205">H336</f>
        <v>0</v>
      </c>
      <c r="I335" s="6">
        <f>G335+H335</f>
        <v>876190</v>
      </c>
      <c r="J335" s="43">
        <f t="shared" ref="J335:J336" si="206">J336</f>
        <v>841190</v>
      </c>
      <c r="K335" s="75">
        <v>0</v>
      </c>
      <c r="L335" s="34">
        <f t="shared" si="183"/>
        <v>841190</v>
      </c>
      <c r="M335" s="43">
        <f t="shared" ref="M335:M336" si="207">M336</f>
        <v>841190</v>
      </c>
      <c r="N335" s="76">
        <f t="shared" si="200"/>
        <v>0</v>
      </c>
      <c r="O335" s="34">
        <f t="shared" si="185"/>
        <v>841190</v>
      </c>
    </row>
    <row r="336" spans="1:15" ht="32.4" customHeight="1" x14ac:dyDescent="0.25">
      <c r="A336" s="4" t="s">
        <v>26</v>
      </c>
      <c r="B336" s="5" t="s">
        <v>186</v>
      </c>
      <c r="C336" s="7" t="s">
        <v>27</v>
      </c>
      <c r="D336" s="5"/>
      <c r="E336" s="5"/>
      <c r="F336" s="5"/>
      <c r="G336" s="6">
        <f t="shared" si="204"/>
        <v>876190</v>
      </c>
      <c r="H336" s="6">
        <f t="shared" si="205"/>
        <v>0</v>
      </c>
      <c r="I336" s="6">
        <f>G336+H336</f>
        <v>876190</v>
      </c>
      <c r="J336" s="6">
        <f t="shared" si="206"/>
        <v>841190</v>
      </c>
      <c r="K336" s="75">
        <v>0</v>
      </c>
      <c r="L336" s="34">
        <f t="shared" si="183"/>
        <v>841190</v>
      </c>
      <c r="M336" s="6">
        <f t="shared" si="207"/>
        <v>841190</v>
      </c>
      <c r="N336" s="76">
        <f t="shared" si="200"/>
        <v>0</v>
      </c>
      <c r="O336" s="34">
        <f t="shared" si="185"/>
        <v>841190</v>
      </c>
    </row>
    <row r="337" spans="1:15" ht="69" customHeight="1" x14ac:dyDescent="0.25">
      <c r="A337" s="8" t="s">
        <v>170</v>
      </c>
      <c r="B337" s="9" t="s">
        <v>186</v>
      </c>
      <c r="C337" s="9" t="s">
        <v>27</v>
      </c>
      <c r="D337" s="9" t="s">
        <v>84</v>
      </c>
      <c r="E337" s="9"/>
      <c r="F337" s="9"/>
      <c r="G337" s="10">
        <f>G338+G344+G341</f>
        <v>876190</v>
      </c>
      <c r="H337" s="10">
        <f>H338+H341</f>
        <v>0</v>
      </c>
      <c r="I337" s="10">
        <f>G337+H337</f>
        <v>876190</v>
      </c>
      <c r="J337" s="10">
        <f>J338+J344+J341</f>
        <v>841190</v>
      </c>
      <c r="K337" s="38">
        <v>0</v>
      </c>
      <c r="L337" s="2">
        <f t="shared" si="183"/>
        <v>841190</v>
      </c>
      <c r="M337" s="10">
        <f>M338+M344+M341</f>
        <v>841190</v>
      </c>
      <c r="N337" s="74">
        <f t="shared" si="200"/>
        <v>0</v>
      </c>
      <c r="O337" s="2">
        <f t="shared" si="185"/>
        <v>841190</v>
      </c>
    </row>
    <row r="338" spans="1:15" ht="53.4" customHeight="1" x14ac:dyDescent="0.25">
      <c r="A338" s="15" t="s">
        <v>371</v>
      </c>
      <c r="B338" s="9" t="s">
        <v>186</v>
      </c>
      <c r="C338" s="9" t="s">
        <v>27</v>
      </c>
      <c r="D338" s="9" t="s">
        <v>84</v>
      </c>
      <c r="E338" s="9" t="s">
        <v>326</v>
      </c>
      <c r="F338" s="9"/>
      <c r="G338" s="10">
        <f>G339</f>
        <v>810390</v>
      </c>
      <c r="H338" s="10">
        <f t="shared" si="205"/>
        <v>0</v>
      </c>
      <c r="I338" s="10">
        <f>G338+H338</f>
        <v>810390</v>
      </c>
      <c r="J338" s="10">
        <f>J339</f>
        <v>810390</v>
      </c>
      <c r="K338" s="38">
        <v>0</v>
      </c>
      <c r="L338" s="2">
        <f t="shared" si="183"/>
        <v>810390</v>
      </c>
      <c r="M338" s="10">
        <f>M339</f>
        <v>810390</v>
      </c>
      <c r="N338" s="74">
        <f t="shared" si="200"/>
        <v>0</v>
      </c>
      <c r="O338" s="2">
        <f t="shared" si="185"/>
        <v>810390</v>
      </c>
    </row>
    <row r="339" spans="1:15" ht="99.6" customHeight="1" x14ac:dyDescent="0.25">
      <c r="A339" s="8" t="s">
        <v>31</v>
      </c>
      <c r="B339" s="9" t="s">
        <v>186</v>
      </c>
      <c r="C339" s="9" t="s">
        <v>27</v>
      </c>
      <c r="D339" s="9" t="s">
        <v>84</v>
      </c>
      <c r="E339" s="9" t="s">
        <v>326</v>
      </c>
      <c r="F339" s="9" t="s">
        <v>32</v>
      </c>
      <c r="G339" s="10">
        <f>G340</f>
        <v>810390</v>
      </c>
      <c r="H339" s="10">
        <f>H340+H345</f>
        <v>0</v>
      </c>
      <c r="I339" s="10">
        <f t="shared" si="181"/>
        <v>810390</v>
      </c>
      <c r="J339" s="10">
        <f>J340</f>
        <v>810390</v>
      </c>
      <c r="K339" s="10">
        <f>K340+K346</f>
        <v>0</v>
      </c>
      <c r="L339" s="2">
        <f t="shared" si="183"/>
        <v>810390</v>
      </c>
      <c r="M339" s="10">
        <f>M340</f>
        <v>810390</v>
      </c>
      <c r="N339" s="10">
        <f>N340+N346</f>
        <v>0</v>
      </c>
      <c r="O339" s="2">
        <f t="shared" si="185"/>
        <v>810390</v>
      </c>
    </row>
    <row r="340" spans="1:15" ht="36" customHeight="1" x14ac:dyDescent="0.25">
      <c r="A340" s="8" t="s">
        <v>33</v>
      </c>
      <c r="B340" s="9" t="s">
        <v>186</v>
      </c>
      <c r="C340" s="9" t="s">
        <v>27</v>
      </c>
      <c r="D340" s="9" t="s">
        <v>84</v>
      </c>
      <c r="E340" s="9" t="s">
        <v>326</v>
      </c>
      <c r="F340" s="9" t="s">
        <v>34</v>
      </c>
      <c r="G340" s="10">
        <v>810390</v>
      </c>
      <c r="H340" s="10">
        <v>0</v>
      </c>
      <c r="I340" s="10">
        <f t="shared" si="181"/>
        <v>810390</v>
      </c>
      <c r="J340" s="10">
        <v>810390</v>
      </c>
      <c r="K340" s="10">
        <v>0</v>
      </c>
      <c r="L340" s="2">
        <f t="shared" si="183"/>
        <v>810390</v>
      </c>
      <c r="M340" s="10">
        <v>810390</v>
      </c>
      <c r="N340" s="10">
        <v>0</v>
      </c>
      <c r="O340" s="2">
        <f t="shared" si="185"/>
        <v>810390</v>
      </c>
    </row>
    <row r="341" spans="1:15" ht="47.4" customHeight="1" x14ac:dyDescent="0.25">
      <c r="A341" s="15" t="s">
        <v>35</v>
      </c>
      <c r="B341" s="9" t="s">
        <v>186</v>
      </c>
      <c r="C341" s="9" t="s">
        <v>27</v>
      </c>
      <c r="D341" s="9" t="s">
        <v>84</v>
      </c>
      <c r="E341" s="9" t="s">
        <v>288</v>
      </c>
      <c r="F341" s="9"/>
      <c r="G341" s="10">
        <f>G342</f>
        <v>30800</v>
      </c>
      <c r="H341" s="10">
        <f>H342</f>
        <v>0</v>
      </c>
      <c r="I341" s="10">
        <f t="shared" ref="I341:I343" si="208">G341+H341</f>
        <v>30800</v>
      </c>
      <c r="J341" s="10">
        <f>J342</f>
        <v>30800</v>
      </c>
      <c r="K341" s="10">
        <f>K342</f>
        <v>0</v>
      </c>
      <c r="L341" s="2">
        <f t="shared" si="183"/>
        <v>30800</v>
      </c>
      <c r="M341" s="10">
        <f>M342</f>
        <v>30800</v>
      </c>
      <c r="N341" s="10">
        <f>N342</f>
        <v>0</v>
      </c>
      <c r="O341" s="2">
        <f t="shared" si="185"/>
        <v>30800</v>
      </c>
    </row>
    <row r="342" spans="1:15" ht="40.200000000000003" customHeight="1" x14ac:dyDescent="0.25">
      <c r="A342" s="8" t="s">
        <v>37</v>
      </c>
      <c r="B342" s="9" t="s">
        <v>186</v>
      </c>
      <c r="C342" s="9" t="s">
        <v>27</v>
      </c>
      <c r="D342" s="9" t="s">
        <v>84</v>
      </c>
      <c r="E342" s="9" t="s">
        <v>288</v>
      </c>
      <c r="F342" s="9" t="s">
        <v>38</v>
      </c>
      <c r="G342" s="10">
        <f>G343</f>
        <v>30800</v>
      </c>
      <c r="H342" s="10">
        <f>H343</f>
        <v>0</v>
      </c>
      <c r="I342" s="10">
        <f t="shared" si="208"/>
        <v>30800</v>
      </c>
      <c r="J342" s="10">
        <f>J343</f>
        <v>30800</v>
      </c>
      <c r="K342" s="10">
        <f>K343</f>
        <v>0</v>
      </c>
      <c r="L342" s="2">
        <f t="shared" si="183"/>
        <v>30800</v>
      </c>
      <c r="M342" s="2">
        <f>M343</f>
        <v>30800</v>
      </c>
      <c r="N342" s="2">
        <f>N343</f>
        <v>0</v>
      </c>
      <c r="O342" s="2">
        <f t="shared" si="185"/>
        <v>30800</v>
      </c>
    </row>
    <row r="343" spans="1:15" ht="55.8" customHeight="1" x14ac:dyDescent="0.25">
      <c r="A343" s="8" t="s">
        <v>39</v>
      </c>
      <c r="B343" s="9" t="s">
        <v>186</v>
      </c>
      <c r="C343" s="9" t="s">
        <v>27</v>
      </c>
      <c r="D343" s="9" t="s">
        <v>84</v>
      </c>
      <c r="E343" s="9" t="s">
        <v>288</v>
      </c>
      <c r="F343" s="9" t="s">
        <v>40</v>
      </c>
      <c r="G343" s="10">
        <v>30800</v>
      </c>
      <c r="H343" s="10">
        <v>0</v>
      </c>
      <c r="I343" s="10">
        <f t="shared" si="208"/>
        <v>30800</v>
      </c>
      <c r="J343" s="10">
        <v>30800</v>
      </c>
      <c r="K343" s="58">
        <v>0</v>
      </c>
      <c r="L343" s="2">
        <f t="shared" si="183"/>
        <v>30800</v>
      </c>
      <c r="M343" s="10">
        <v>30800</v>
      </c>
      <c r="N343" s="58">
        <v>0</v>
      </c>
      <c r="O343" s="2">
        <f t="shared" si="185"/>
        <v>30800</v>
      </c>
    </row>
    <row r="344" spans="1:15" ht="103.8" customHeight="1" x14ac:dyDescent="0.25">
      <c r="A344" s="8" t="s">
        <v>187</v>
      </c>
      <c r="B344" s="9" t="s">
        <v>186</v>
      </c>
      <c r="C344" s="9" t="s">
        <v>27</v>
      </c>
      <c r="D344" s="9" t="s">
        <v>84</v>
      </c>
      <c r="E344" s="9" t="s">
        <v>294</v>
      </c>
      <c r="F344" s="9"/>
      <c r="G344" s="10">
        <f t="shared" ref="G344:G345" si="209">G345</f>
        <v>35000</v>
      </c>
      <c r="H344" s="32">
        <v>0</v>
      </c>
      <c r="I344" s="10">
        <f t="shared" si="181"/>
        <v>35000</v>
      </c>
      <c r="J344" s="10">
        <f t="shared" ref="J344:J345" si="210">J345</f>
        <v>0</v>
      </c>
      <c r="K344" s="2">
        <v>0</v>
      </c>
      <c r="L344" s="2">
        <f t="shared" si="183"/>
        <v>0</v>
      </c>
      <c r="M344" s="10">
        <f t="shared" ref="M344:M345" si="211">M345</f>
        <v>0</v>
      </c>
      <c r="N344" s="2">
        <v>0</v>
      </c>
      <c r="O344" s="2">
        <f t="shared" si="185"/>
        <v>0</v>
      </c>
    </row>
    <row r="345" spans="1:15" ht="39" customHeight="1" x14ac:dyDescent="0.25">
      <c r="A345" s="8" t="s">
        <v>37</v>
      </c>
      <c r="B345" s="9" t="s">
        <v>186</v>
      </c>
      <c r="C345" s="9" t="s">
        <v>27</v>
      </c>
      <c r="D345" s="9" t="s">
        <v>84</v>
      </c>
      <c r="E345" s="9" t="s">
        <v>294</v>
      </c>
      <c r="F345" s="9" t="s">
        <v>38</v>
      </c>
      <c r="G345" s="10">
        <f t="shared" si="209"/>
        <v>35000</v>
      </c>
      <c r="H345" s="10">
        <f t="shared" ref="H345:H347" si="212">H346</f>
        <v>0</v>
      </c>
      <c r="I345" s="10">
        <f t="shared" si="181"/>
        <v>35000</v>
      </c>
      <c r="J345" s="10">
        <f t="shared" si="210"/>
        <v>0</v>
      </c>
      <c r="K345" s="10">
        <f t="shared" ref="K345:K347" si="213">K346</f>
        <v>0</v>
      </c>
      <c r="L345" s="2">
        <f t="shared" si="183"/>
        <v>0</v>
      </c>
      <c r="M345" s="10">
        <f t="shared" si="211"/>
        <v>0</v>
      </c>
      <c r="N345" s="10">
        <f t="shared" ref="N345:N347" si="214">N346</f>
        <v>0</v>
      </c>
      <c r="O345" s="2">
        <f t="shared" si="185"/>
        <v>0</v>
      </c>
    </row>
    <row r="346" spans="1:15" ht="49.8" customHeight="1" x14ac:dyDescent="0.25">
      <c r="A346" s="8" t="s">
        <v>39</v>
      </c>
      <c r="B346" s="9" t="s">
        <v>186</v>
      </c>
      <c r="C346" s="9" t="s">
        <v>27</v>
      </c>
      <c r="D346" s="9" t="s">
        <v>84</v>
      </c>
      <c r="E346" s="9" t="s">
        <v>294</v>
      </c>
      <c r="F346" s="9" t="s">
        <v>40</v>
      </c>
      <c r="G346" s="10">
        <v>35000</v>
      </c>
      <c r="H346" s="10"/>
      <c r="I346" s="10">
        <f t="shared" si="181"/>
        <v>35000</v>
      </c>
      <c r="J346" s="10">
        <v>0</v>
      </c>
      <c r="K346" s="10">
        <f t="shared" si="213"/>
        <v>0</v>
      </c>
      <c r="L346" s="2">
        <f t="shared" si="183"/>
        <v>0</v>
      </c>
      <c r="M346" s="10">
        <v>0</v>
      </c>
      <c r="N346" s="10">
        <f t="shared" si="214"/>
        <v>0</v>
      </c>
      <c r="O346" s="2">
        <f t="shared" si="185"/>
        <v>0</v>
      </c>
    </row>
    <row r="347" spans="1:15" ht="59.4" customHeight="1" x14ac:dyDescent="0.25">
      <c r="A347" s="73" t="s">
        <v>188</v>
      </c>
      <c r="B347" s="42" t="s">
        <v>189</v>
      </c>
      <c r="C347" s="44"/>
      <c r="D347" s="42"/>
      <c r="E347" s="42"/>
      <c r="F347" s="42"/>
      <c r="G347" s="43">
        <f t="shared" ref="G347:H348" si="215">G348</f>
        <v>1982955</v>
      </c>
      <c r="H347" s="6">
        <f t="shared" si="212"/>
        <v>0</v>
      </c>
      <c r="I347" s="6">
        <f t="shared" si="181"/>
        <v>1982955</v>
      </c>
      <c r="J347" s="43">
        <f t="shared" ref="J347:J348" si="216">J348</f>
        <v>1772955</v>
      </c>
      <c r="K347" s="6">
        <f t="shared" si="213"/>
        <v>0</v>
      </c>
      <c r="L347" s="34">
        <f t="shared" si="183"/>
        <v>1772955</v>
      </c>
      <c r="M347" s="43">
        <f t="shared" ref="M347:M348" si="217">M348</f>
        <v>1772955</v>
      </c>
      <c r="N347" s="6">
        <f t="shared" si="214"/>
        <v>0</v>
      </c>
      <c r="O347" s="34">
        <f t="shared" si="185"/>
        <v>1772955</v>
      </c>
    </row>
    <row r="348" spans="1:15" ht="22.2" customHeight="1" x14ac:dyDescent="0.25">
      <c r="A348" s="4" t="s">
        <v>370</v>
      </c>
      <c r="B348" s="5" t="s">
        <v>189</v>
      </c>
      <c r="C348" s="7" t="s">
        <v>27</v>
      </c>
      <c r="D348" s="5"/>
      <c r="E348" s="5"/>
      <c r="F348" s="5"/>
      <c r="G348" s="6">
        <f t="shared" si="215"/>
        <v>1982955</v>
      </c>
      <c r="H348" s="6">
        <f t="shared" si="215"/>
        <v>0</v>
      </c>
      <c r="I348" s="6">
        <f t="shared" si="181"/>
        <v>1982955</v>
      </c>
      <c r="J348" s="6">
        <f t="shared" si="216"/>
        <v>1772955</v>
      </c>
      <c r="K348" s="34">
        <v>0</v>
      </c>
      <c r="L348" s="34">
        <f t="shared" si="183"/>
        <v>1772955</v>
      </c>
      <c r="M348" s="6">
        <f t="shared" si="217"/>
        <v>1772955</v>
      </c>
      <c r="N348" s="34">
        <v>0</v>
      </c>
      <c r="O348" s="34">
        <f t="shared" si="185"/>
        <v>1772955</v>
      </c>
    </row>
    <row r="349" spans="1:15" ht="17.399999999999999" customHeight="1" x14ac:dyDescent="0.25">
      <c r="A349" s="8" t="s">
        <v>52</v>
      </c>
      <c r="B349" s="9" t="s">
        <v>189</v>
      </c>
      <c r="C349" s="9" t="s">
        <v>27</v>
      </c>
      <c r="D349" s="9" t="s">
        <v>20</v>
      </c>
      <c r="E349" s="9"/>
      <c r="F349" s="9"/>
      <c r="G349" s="10">
        <f>G350+G355</f>
        <v>1982955</v>
      </c>
      <c r="H349" s="10">
        <f>H350+H355</f>
        <v>0</v>
      </c>
      <c r="I349" s="10">
        <f t="shared" si="181"/>
        <v>1982955</v>
      </c>
      <c r="J349" s="10">
        <f>J350+J355</f>
        <v>1772955</v>
      </c>
      <c r="K349" s="10">
        <f>K350</f>
        <v>0</v>
      </c>
      <c r="L349" s="2">
        <f t="shared" si="183"/>
        <v>1772955</v>
      </c>
      <c r="M349" s="10">
        <f>M350+M355</f>
        <v>1772955</v>
      </c>
      <c r="N349" s="10">
        <f>N350</f>
        <v>0</v>
      </c>
      <c r="O349" s="2">
        <f t="shared" si="185"/>
        <v>1772955</v>
      </c>
    </row>
    <row r="350" spans="1:15" ht="46.2" customHeight="1" x14ac:dyDescent="0.25">
      <c r="A350" s="8" t="s">
        <v>190</v>
      </c>
      <c r="B350" s="9" t="s">
        <v>189</v>
      </c>
      <c r="C350" s="9" t="s">
        <v>27</v>
      </c>
      <c r="D350" s="9" t="s">
        <v>20</v>
      </c>
      <c r="E350" s="9" t="s">
        <v>295</v>
      </c>
      <c r="F350" s="9"/>
      <c r="G350" s="10">
        <f>G351+G353</f>
        <v>1772955</v>
      </c>
      <c r="H350" s="10">
        <f>H351</f>
        <v>0</v>
      </c>
      <c r="I350" s="10">
        <f t="shared" si="181"/>
        <v>1772955</v>
      </c>
      <c r="J350" s="10">
        <f>J351+J353</f>
        <v>1772955</v>
      </c>
      <c r="K350" s="10">
        <f>K351</f>
        <v>0</v>
      </c>
      <c r="L350" s="2">
        <f t="shared" si="183"/>
        <v>1772955</v>
      </c>
      <c r="M350" s="10">
        <f>M351+M353</f>
        <v>1772955</v>
      </c>
      <c r="N350" s="10">
        <f>N351</f>
        <v>0</v>
      </c>
      <c r="O350" s="2">
        <f t="shared" si="185"/>
        <v>1772955</v>
      </c>
    </row>
    <row r="351" spans="1:15" ht="100.2" customHeight="1" x14ac:dyDescent="0.25">
      <c r="A351" s="8" t="s">
        <v>31</v>
      </c>
      <c r="B351" s="9" t="s">
        <v>189</v>
      </c>
      <c r="C351" s="9" t="s">
        <v>27</v>
      </c>
      <c r="D351" s="9" t="s">
        <v>20</v>
      </c>
      <c r="E351" s="9" t="s">
        <v>295</v>
      </c>
      <c r="F351" s="9" t="s">
        <v>32</v>
      </c>
      <c r="G351" s="10">
        <f>G352</f>
        <v>1722810</v>
      </c>
      <c r="H351" s="10">
        <f>H352+H357</f>
        <v>0</v>
      </c>
      <c r="I351" s="10">
        <f t="shared" si="181"/>
        <v>1722810</v>
      </c>
      <c r="J351" s="10">
        <f>J352</f>
        <v>1722810</v>
      </c>
      <c r="K351" s="10">
        <f>K352+K357</f>
        <v>0</v>
      </c>
      <c r="L351" s="2">
        <f t="shared" si="183"/>
        <v>1722810</v>
      </c>
      <c r="M351" s="10">
        <f>M352</f>
        <v>1722810</v>
      </c>
      <c r="N351" s="10">
        <f>N352+N357</f>
        <v>0</v>
      </c>
      <c r="O351" s="2">
        <f t="shared" si="185"/>
        <v>1722810</v>
      </c>
    </row>
    <row r="352" spans="1:15" ht="35.4" customHeight="1" x14ac:dyDescent="0.25">
      <c r="A352" s="8" t="s">
        <v>33</v>
      </c>
      <c r="B352" s="9" t="s">
        <v>189</v>
      </c>
      <c r="C352" s="9" t="s">
        <v>27</v>
      </c>
      <c r="D352" s="9" t="s">
        <v>20</v>
      </c>
      <c r="E352" s="9" t="s">
        <v>295</v>
      </c>
      <c r="F352" s="9" t="s">
        <v>34</v>
      </c>
      <c r="G352" s="10">
        <v>1722810</v>
      </c>
      <c r="H352" s="10">
        <f>H353+H355</f>
        <v>0</v>
      </c>
      <c r="I352" s="10">
        <f t="shared" si="181"/>
        <v>1722810</v>
      </c>
      <c r="J352" s="10">
        <v>1722810</v>
      </c>
      <c r="K352" s="10">
        <f>K353+K355</f>
        <v>0</v>
      </c>
      <c r="L352" s="2">
        <f t="shared" si="183"/>
        <v>1722810</v>
      </c>
      <c r="M352" s="10">
        <v>1722810</v>
      </c>
      <c r="N352" s="10">
        <f>N353+N355</f>
        <v>0</v>
      </c>
      <c r="O352" s="2">
        <f t="shared" si="185"/>
        <v>1722810</v>
      </c>
    </row>
    <row r="353" spans="1:15" ht="37.200000000000003" customHeight="1" x14ac:dyDescent="0.25">
      <c r="A353" s="8" t="s">
        <v>37</v>
      </c>
      <c r="B353" s="9" t="s">
        <v>189</v>
      </c>
      <c r="C353" s="9" t="s">
        <v>27</v>
      </c>
      <c r="D353" s="9" t="s">
        <v>20</v>
      </c>
      <c r="E353" s="9" t="s">
        <v>295</v>
      </c>
      <c r="F353" s="9" t="s">
        <v>38</v>
      </c>
      <c r="G353" s="10">
        <f>G354</f>
        <v>50145</v>
      </c>
      <c r="H353" s="10">
        <f>H354</f>
        <v>0</v>
      </c>
      <c r="I353" s="10">
        <f t="shared" si="181"/>
        <v>50145</v>
      </c>
      <c r="J353" s="10">
        <f>J354</f>
        <v>50145</v>
      </c>
      <c r="K353" s="10">
        <f>K354</f>
        <v>0</v>
      </c>
      <c r="L353" s="2">
        <f t="shared" si="183"/>
        <v>50145</v>
      </c>
      <c r="M353" s="10">
        <f>M354</f>
        <v>50145</v>
      </c>
      <c r="N353" s="10">
        <f>N354</f>
        <v>0</v>
      </c>
      <c r="O353" s="2">
        <f t="shared" si="185"/>
        <v>50145</v>
      </c>
    </row>
    <row r="354" spans="1:15" ht="33" customHeight="1" x14ac:dyDescent="0.25">
      <c r="A354" s="8" t="s">
        <v>39</v>
      </c>
      <c r="B354" s="9" t="s">
        <v>189</v>
      </c>
      <c r="C354" s="9" t="s">
        <v>27</v>
      </c>
      <c r="D354" s="9" t="s">
        <v>20</v>
      </c>
      <c r="E354" s="9" t="s">
        <v>295</v>
      </c>
      <c r="F354" s="9" t="s">
        <v>40</v>
      </c>
      <c r="G354" s="10">
        <v>50145</v>
      </c>
      <c r="H354" s="32">
        <v>0</v>
      </c>
      <c r="I354" s="10">
        <f t="shared" si="181"/>
        <v>50145</v>
      </c>
      <c r="J354" s="10">
        <v>50145</v>
      </c>
      <c r="K354" s="2">
        <v>0</v>
      </c>
      <c r="L354" s="2">
        <f t="shared" si="183"/>
        <v>50145</v>
      </c>
      <c r="M354" s="10">
        <v>50145</v>
      </c>
      <c r="N354" s="2">
        <v>0</v>
      </c>
      <c r="O354" s="2">
        <f t="shared" si="185"/>
        <v>50145</v>
      </c>
    </row>
    <row r="355" spans="1:15" ht="51" customHeight="1" x14ac:dyDescent="0.25">
      <c r="A355" s="8" t="s">
        <v>191</v>
      </c>
      <c r="B355" s="9" t="s">
        <v>189</v>
      </c>
      <c r="C355" s="9" t="s">
        <v>27</v>
      </c>
      <c r="D355" s="9" t="s">
        <v>20</v>
      </c>
      <c r="E355" s="9" t="s">
        <v>296</v>
      </c>
      <c r="F355" s="9"/>
      <c r="G355" s="10">
        <f t="shared" ref="G355:G356" si="218">G356</f>
        <v>210000</v>
      </c>
      <c r="H355" s="10">
        <f>H356</f>
        <v>0</v>
      </c>
      <c r="I355" s="10">
        <f t="shared" si="181"/>
        <v>210000</v>
      </c>
      <c r="J355" s="10">
        <f t="shared" ref="J355:J356" si="219">J356</f>
        <v>0</v>
      </c>
      <c r="K355" s="10">
        <f>K356</f>
        <v>0</v>
      </c>
      <c r="L355" s="2">
        <f t="shared" si="183"/>
        <v>0</v>
      </c>
      <c r="M355" s="10">
        <f t="shared" ref="M355:M356" si="220">M356</f>
        <v>0</v>
      </c>
      <c r="N355" s="10">
        <f>N356</f>
        <v>0</v>
      </c>
      <c r="O355" s="2">
        <f t="shared" si="185"/>
        <v>0</v>
      </c>
    </row>
    <row r="356" spans="1:15" ht="37.200000000000003" customHeight="1" x14ac:dyDescent="0.25">
      <c r="A356" s="8" t="s">
        <v>37</v>
      </c>
      <c r="B356" s="9" t="s">
        <v>189</v>
      </c>
      <c r="C356" s="9" t="s">
        <v>27</v>
      </c>
      <c r="D356" s="9" t="s">
        <v>20</v>
      </c>
      <c r="E356" s="9" t="s">
        <v>296</v>
      </c>
      <c r="F356" s="9" t="s">
        <v>38</v>
      </c>
      <c r="G356" s="10">
        <f t="shared" si="218"/>
        <v>210000</v>
      </c>
      <c r="H356" s="32">
        <v>0</v>
      </c>
      <c r="I356" s="10">
        <f t="shared" si="181"/>
        <v>210000</v>
      </c>
      <c r="J356" s="10">
        <f t="shared" si="219"/>
        <v>0</v>
      </c>
      <c r="K356" s="2">
        <v>0</v>
      </c>
      <c r="L356" s="2">
        <f t="shared" si="183"/>
        <v>0</v>
      </c>
      <c r="M356" s="10">
        <f t="shared" si="220"/>
        <v>0</v>
      </c>
      <c r="N356" s="2">
        <v>0</v>
      </c>
      <c r="O356" s="2">
        <f t="shared" si="185"/>
        <v>0</v>
      </c>
    </row>
    <row r="357" spans="1:15" ht="52.8" customHeight="1" x14ac:dyDescent="0.25">
      <c r="A357" s="8" t="s">
        <v>39</v>
      </c>
      <c r="B357" s="9" t="s">
        <v>189</v>
      </c>
      <c r="C357" s="9" t="s">
        <v>27</v>
      </c>
      <c r="D357" s="9" t="s">
        <v>20</v>
      </c>
      <c r="E357" s="9" t="s">
        <v>296</v>
      </c>
      <c r="F357" s="9" t="s">
        <v>40</v>
      </c>
      <c r="G357" s="10">
        <v>210000</v>
      </c>
      <c r="H357" s="10">
        <v>0</v>
      </c>
      <c r="I357" s="10">
        <f t="shared" si="181"/>
        <v>210000</v>
      </c>
      <c r="J357" s="10">
        <v>0</v>
      </c>
      <c r="K357" s="10">
        <v>0</v>
      </c>
      <c r="L357" s="2">
        <f t="shared" si="183"/>
        <v>0</v>
      </c>
      <c r="M357" s="10">
        <v>0</v>
      </c>
      <c r="N357" s="10">
        <f>N358</f>
        <v>0</v>
      </c>
      <c r="O357" s="2">
        <f t="shared" si="185"/>
        <v>0</v>
      </c>
    </row>
    <row r="358" spans="1:15" ht="37.799999999999997" customHeight="1" x14ac:dyDescent="0.25">
      <c r="A358" s="73" t="s">
        <v>192</v>
      </c>
      <c r="B358" s="42" t="s">
        <v>193</v>
      </c>
      <c r="C358" s="44"/>
      <c r="D358" s="42"/>
      <c r="E358" s="42"/>
      <c r="F358" s="42"/>
      <c r="G358" s="43">
        <f>G359+G364+G477</f>
        <v>241510939.40000001</v>
      </c>
      <c r="H358" s="6">
        <f>H359+H364</f>
        <v>1531710</v>
      </c>
      <c r="I358" s="6">
        <f t="shared" si="181"/>
        <v>243042649.40000001</v>
      </c>
      <c r="J358" s="43">
        <f>J364+J477+J359</f>
        <v>270152645.38999999</v>
      </c>
      <c r="K358" s="43">
        <f>K364+K477+K359</f>
        <v>1067745.1400000001</v>
      </c>
      <c r="L358" s="34">
        <f t="shared" si="183"/>
        <v>271220390.52999997</v>
      </c>
      <c r="M358" s="43">
        <f>M364+M477+M359</f>
        <v>271367358.53999996</v>
      </c>
      <c r="N358" s="6">
        <f>N359</f>
        <v>0</v>
      </c>
      <c r="O358" s="34">
        <f t="shared" si="185"/>
        <v>271367358.53999996</v>
      </c>
    </row>
    <row r="359" spans="1:15" ht="23.4" customHeight="1" x14ac:dyDescent="0.25">
      <c r="A359" s="4" t="s">
        <v>79</v>
      </c>
      <c r="B359" s="5" t="s">
        <v>193</v>
      </c>
      <c r="C359" s="7" t="s">
        <v>29</v>
      </c>
      <c r="D359" s="5"/>
      <c r="E359" s="5"/>
      <c r="F359" s="5"/>
      <c r="G359" s="6">
        <f t="shared" ref="G359:H362" si="221">G360</f>
        <v>33100</v>
      </c>
      <c r="H359" s="6">
        <f t="shared" si="221"/>
        <v>11900</v>
      </c>
      <c r="I359" s="6">
        <f t="shared" si="181"/>
        <v>45000</v>
      </c>
      <c r="J359" s="6">
        <f t="shared" ref="J359:J362" si="222">J360</f>
        <v>34900</v>
      </c>
      <c r="K359" s="34">
        <v>0</v>
      </c>
      <c r="L359" s="34">
        <f t="shared" si="183"/>
        <v>34900</v>
      </c>
      <c r="M359" s="6">
        <f t="shared" ref="M359:M362" si="223">M360</f>
        <v>36300</v>
      </c>
      <c r="N359" s="34">
        <v>0</v>
      </c>
      <c r="O359" s="34">
        <f t="shared" si="185"/>
        <v>36300</v>
      </c>
    </row>
    <row r="360" spans="1:15" ht="19.2" customHeight="1" x14ac:dyDescent="0.25">
      <c r="A360" s="8" t="s">
        <v>194</v>
      </c>
      <c r="B360" s="9" t="s">
        <v>193</v>
      </c>
      <c r="C360" s="9" t="s">
        <v>29</v>
      </c>
      <c r="D360" s="9" t="s">
        <v>27</v>
      </c>
      <c r="E360" s="9"/>
      <c r="F360" s="9"/>
      <c r="G360" s="10">
        <f t="shared" si="221"/>
        <v>33100</v>
      </c>
      <c r="H360" s="10">
        <f>H361</f>
        <v>11900</v>
      </c>
      <c r="I360" s="10">
        <f t="shared" si="181"/>
        <v>45000</v>
      </c>
      <c r="J360" s="10">
        <f t="shared" si="222"/>
        <v>34900</v>
      </c>
      <c r="K360" s="10">
        <f>K361</f>
        <v>0</v>
      </c>
      <c r="L360" s="2">
        <f t="shared" si="183"/>
        <v>34900</v>
      </c>
      <c r="M360" s="10">
        <f t="shared" si="223"/>
        <v>36300</v>
      </c>
      <c r="N360" s="10">
        <f>N361</f>
        <v>0</v>
      </c>
      <c r="O360" s="2">
        <f t="shared" si="185"/>
        <v>36300</v>
      </c>
    </row>
    <row r="361" spans="1:15" ht="48" customHeight="1" x14ac:dyDescent="0.25">
      <c r="A361" s="8" t="s">
        <v>195</v>
      </c>
      <c r="B361" s="9" t="s">
        <v>193</v>
      </c>
      <c r="C361" s="9" t="s">
        <v>29</v>
      </c>
      <c r="D361" s="9" t="s">
        <v>27</v>
      </c>
      <c r="E361" s="9" t="s">
        <v>297</v>
      </c>
      <c r="F361" s="9"/>
      <c r="G361" s="10">
        <f t="shared" si="221"/>
        <v>33100</v>
      </c>
      <c r="H361" s="10">
        <f>H362</f>
        <v>11900</v>
      </c>
      <c r="I361" s="10">
        <f t="shared" si="181"/>
        <v>45000</v>
      </c>
      <c r="J361" s="10">
        <f t="shared" si="222"/>
        <v>34900</v>
      </c>
      <c r="K361" s="10">
        <f>K362</f>
        <v>0</v>
      </c>
      <c r="L361" s="2">
        <f t="shared" si="183"/>
        <v>34900</v>
      </c>
      <c r="M361" s="10">
        <f t="shared" si="223"/>
        <v>36300</v>
      </c>
      <c r="N361" s="10">
        <f>N362</f>
        <v>0</v>
      </c>
      <c r="O361" s="2">
        <f t="shared" si="185"/>
        <v>36300</v>
      </c>
    </row>
    <row r="362" spans="1:15" ht="46.8" customHeight="1" x14ac:dyDescent="0.25">
      <c r="A362" s="8" t="s">
        <v>114</v>
      </c>
      <c r="B362" s="9" t="s">
        <v>193</v>
      </c>
      <c r="C362" s="9" t="s">
        <v>29</v>
      </c>
      <c r="D362" s="9" t="s">
        <v>27</v>
      </c>
      <c r="E362" s="9" t="s">
        <v>297</v>
      </c>
      <c r="F362" s="9" t="s">
        <v>115</v>
      </c>
      <c r="G362" s="10">
        <f t="shared" si="221"/>
        <v>33100</v>
      </c>
      <c r="H362" s="10">
        <f>H363+H368</f>
        <v>11900</v>
      </c>
      <c r="I362" s="10">
        <f t="shared" si="181"/>
        <v>45000</v>
      </c>
      <c r="J362" s="10">
        <f t="shared" si="222"/>
        <v>34900</v>
      </c>
      <c r="K362" s="10">
        <f>K363+K368</f>
        <v>0</v>
      </c>
      <c r="L362" s="2">
        <f t="shared" si="183"/>
        <v>34900</v>
      </c>
      <c r="M362" s="10">
        <f t="shared" si="223"/>
        <v>36300</v>
      </c>
      <c r="N362" s="10">
        <f>N363+N368</f>
        <v>0</v>
      </c>
      <c r="O362" s="2">
        <f t="shared" si="185"/>
        <v>36300</v>
      </c>
    </row>
    <row r="363" spans="1:15" ht="19.2" customHeight="1" x14ac:dyDescent="0.25">
      <c r="A363" s="8" t="s">
        <v>116</v>
      </c>
      <c r="B363" s="9" t="s">
        <v>193</v>
      </c>
      <c r="C363" s="9" t="s">
        <v>29</v>
      </c>
      <c r="D363" s="9" t="s">
        <v>27</v>
      </c>
      <c r="E363" s="9" t="s">
        <v>297</v>
      </c>
      <c r="F363" s="9" t="s">
        <v>117</v>
      </c>
      <c r="G363" s="10">
        <v>33100</v>
      </c>
      <c r="H363" s="10">
        <v>11900</v>
      </c>
      <c r="I363" s="10">
        <f t="shared" si="181"/>
        <v>45000</v>
      </c>
      <c r="J363" s="10">
        <v>34900</v>
      </c>
      <c r="K363" s="10">
        <v>0</v>
      </c>
      <c r="L363" s="2">
        <f t="shared" si="183"/>
        <v>34900</v>
      </c>
      <c r="M363" s="10">
        <v>36300</v>
      </c>
      <c r="N363" s="10">
        <f>N364+N366</f>
        <v>0</v>
      </c>
      <c r="O363" s="2">
        <f t="shared" si="185"/>
        <v>36300</v>
      </c>
    </row>
    <row r="364" spans="1:15" ht="21.6" customHeight="1" x14ac:dyDescent="0.25">
      <c r="A364" s="41" t="s">
        <v>196</v>
      </c>
      <c r="B364" s="42" t="s">
        <v>193</v>
      </c>
      <c r="C364" s="44" t="s">
        <v>112</v>
      </c>
      <c r="D364" s="42"/>
      <c r="E364" s="42"/>
      <c r="F364" s="42"/>
      <c r="G364" s="43">
        <f>G365+G395+G451+G455</f>
        <v>239975576.40000001</v>
      </c>
      <c r="H364" s="6">
        <f>H365+H395+H477+H455</f>
        <v>1519810</v>
      </c>
      <c r="I364" s="6">
        <f t="shared" si="181"/>
        <v>241495386.40000001</v>
      </c>
      <c r="J364" s="43">
        <f>J365+J395+J451+J455</f>
        <v>268615482.38999999</v>
      </c>
      <c r="K364" s="43">
        <f>K365+K395+K451+K455</f>
        <v>1067745.1400000001</v>
      </c>
      <c r="L364" s="34">
        <f t="shared" si="183"/>
        <v>269683227.52999997</v>
      </c>
      <c r="M364" s="43">
        <f>M365+M395+M451+M455</f>
        <v>269828795.53999996</v>
      </c>
      <c r="N364" s="6">
        <f>N365</f>
        <v>0</v>
      </c>
      <c r="O364" s="34">
        <f t="shared" si="185"/>
        <v>269828795.53999996</v>
      </c>
    </row>
    <row r="365" spans="1:15" ht="19.8" customHeight="1" x14ac:dyDescent="0.25">
      <c r="A365" s="45" t="s">
        <v>197</v>
      </c>
      <c r="B365" s="46" t="s">
        <v>193</v>
      </c>
      <c r="C365" s="46" t="s">
        <v>112</v>
      </c>
      <c r="D365" s="46" t="s">
        <v>27</v>
      </c>
      <c r="E365" s="46"/>
      <c r="F365" s="46"/>
      <c r="G365" s="47">
        <f>G366+G369+G372+G375+G380+G383+G386+G389+G392</f>
        <v>62080800</v>
      </c>
      <c r="H365" s="32">
        <f>H366+H369+H372+H375+H380+H383+H386+H389+H392</f>
        <v>663040</v>
      </c>
      <c r="I365" s="10">
        <f t="shared" si="181"/>
        <v>62743840</v>
      </c>
      <c r="J365" s="47">
        <f>J366+J369+J372+J375+J380+J383+J386+J389</f>
        <v>54672100</v>
      </c>
      <c r="K365" s="2">
        <v>0</v>
      </c>
      <c r="L365" s="2">
        <f t="shared" si="183"/>
        <v>54672100</v>
      </c>
      <c r="M365" s="47">
        <f>M366+M369+M372+M375+M380+M383+M386+M389</f>
        <v>55318800</v>
      </c>
      <c r="N365" s="2">
        <v>0</v>
      </c>
      <c r="O365" s="2">
        <f t="shared" si="185"/>
        <v>55318800</v>
      </c>
    </row>
    <row r="366" spans="1:15" ht="34.799999999999997" customHeight="1" x14ac:dyDescent="0.25">
      <c r="A366" s="15" t="s">
        <v>142</v>
      </c>
      <c r="B366" s="9" t="s">
        <v>193</v>
      </c>
      <c r="C366" s="9" t="s">
        <v>112</v>
      </c>
      <c r="D366" s="9" t="s">
        <v>27</v>
      </c>
      <c r="E366" s="9" t="s">
        <v>298</v>
      </c>
      <c r="F366" s="9"/>
      <c r="G366" s="10">
        <f t="shared" ref="G366:G367" si="224">G367</f>
        <v>10000</v>
      </c>
      <c r="H366" s="10">
        <f>H367</f>
        <v>0</v>
      </c>
      <c r="I366" s="10">
        <f t="shared" si="181"/>
        <v>10000</v>
      </c>
      <c r="J366" s="10">
        <f t="shared" ref="J366:J367" si="225">J367</f>
        <v>10000</v>
      </c>
      <c r="K366" s="10">
        <f>K367</f>
        <v>0</v>
      </c>
      <c r="L366" s="2">
        <f t="shared" si="183"/>
        <v>10000</v>
      </c>
      <c r="M366" s="10">
        <f t="shared" ref="M366:M367" si="226">M367</f>
        <v>10000</v>
      </c>
      <c r="N366" s="10">
        <f>N367</f>
        <v>0</v>
      </c>
      <c r="O366" s="2">
        <f t="shared" si="185"/>
        <v>10000</v>
      </c>
    </row>
    <row r="367" spans="1:15" ht="52.2" customHeight="1" x14ac:dyDescent="0.25">
      <c r="A367" s="8" t="s">
        <v>119</v>
      </c>
      <c r="B367" s="9" t="s">
        <v>193</v>
      </c>
      <c r="C367" s="9" t="s">
        <v>112</v>
      </c>
      <c r="D367" s="9" t="s">
        <v>27</v>
      </c>
      <c r="E367" s="9" t="s">
        <v>298</v>
      </c>
      <c r="F367" s="9" t="s">
        <v>115</v>
      </c>
      <c r="G367" s="10">
        <f t="shared" si="224"/>
        <v>10000</v>
      </c>
      <c r="H367" s="32">
        <v>0</v>
      </c>
      <c r="I367" s="10">
        <f t="shared" si="181"/>
        <v>10000</v>
      </c>
      <c r="J367" s="10">
        <f t="shared" si="225"/>
        <v>10000</v>
      </c>
      <c r="K367" s="2">
        <v>0</v>
      </c>
      <c r="L367" s="2">
        <f t="shared" si="183"/>
        <v>10000</v>
      </c>
      <c r="M367" s="10">
        <f t="shared" si="226"/>
        <v>10000</v>
      </c>
      <c r="N367" s="2">
        <v>0</v>
      </c>
      <c r="O367" s="2">
        <f t="shared" si="185"/>
        <v>10000</v>
      </c>
    </row>
    <row r="368" spans="1:15" ht="22.2" customHeight="1" x14ac:dyDescent="0.25">
      <c r="A368" s="8" t="s">
        <v>120</v>
      </c>
      <c r="B368" s="9" t="s">
        <v>193</v>
      </c>
      <c r="C368" s="9" t="s">
        <v>112</v>
      </c>
      <c r="D368" s="9" t="s">
        <v>27</v>
      </c>
      <c r="E368" s="9" t="s">
        <v>298</v>
      </c>
      <c r="F368" s="9" t="s">
        <v>117</v>
      </c>
      <c r="G368" s="10">
        <v>10000</v>
      </c>
      <c r="H368" s="10">
        <v>0</v>
      </c>
      <c r="I368" s="10">
        <f t="shared" si="181"/>
        <v>10000</v>
      </c>
      <c r="J368" s="10">
        <v>10000</v>
      </c>
      <c r="K368" s="10">
        <f>K369</f>
        <v>0</v>
      </c>
      <c r="L368" s="2">
        <f t="shared" si="183"/>
        <v>10000</v>
      </c>
      <c r="M368" s="10">
        <v>10000</v>
      </c>
      <c r="N368" s="10">
        <f>N369</f>
        <v>0</v>
      </c>
      <c r="O368" s="2">
        <f t="shared" si="185"/>
        <v>10000</v>
      </c>
    </row>
    <row r="369" spans="1:15" ht="23.4" customHeight="1" x14ac:dyDescent="0.25">
      <c r="A369" s="8" t="s">
        <v>198</v>
      </c>
      <c r="B369" s="9" t="s">
        <v>193</v>
      </c>
      <c r="C369" s="9" t="s">
        <v>112</v>
      </c>
      <c r="D369" s="9" t="s">
        <v>27</v>
      </c>
      <c r="E369" s="9" t="s">
        <v>299</v>
      </c>
      <c r="F369" s="9"/>
      <c r="G369" s="10">
        <f t="shared" ref="G369:H370" si="227">G370</f>
        <v>8870000</v>
      </c>
      <c r="H369" s="10">
        <f>H370</f>
        <v>683040</v>
      </c>
      <c r="I369" s="10">
        <f t="shared" si="181"/>
        <v>9553040</v>
      </c>
      <c r="J369" s="10">
        <f t="shared" ref="J369:J370" si="228">J370</f>
        <v>4065300</v>
      </c>
      <c r="K369" s="10">
        <f>K370</f>
        <v>0</v>
      </c>
      <c r="L369" s="2">
        <f t="shared" si="183"/>
        <v>4065300</v>
      </c>
      <c r="M369" s="10">
        <f t="shared" ref="M369:M370" si="229">M370</f>
        <v>5712000</v>
      </c>
      <c r="N369" s="10">
        <f>N370</f>
        <v>0</v>
      </c>
      <c r="O369" s="2">
        <f t="shared" si="185"/>
        <v>5712000</v>
      </c>
    </row>
    <row r="370" spans="1:15" ht="50.4" customHeight="1" x14ac:dyDescent="0.25">
      <c r="A370" s="8" t="s">
        <v>119</v>
      </c>
      <c r="B370" s="9" t="s">
        <v>193</v>
      </c>
      <c r="C370" s="9" t="s">
        <v>112</v>
      </c>
      <c r="D370" s="9" t="s">
        <v>27</v>
      </c>
      <c r="E370" s="9" t="s">
        <v>299</v>
      </c>
      <c r="F370" s="9" t="s">
        <v>115</v>
      </c>
      <c r="G370" s="10">
        <f t="shared" si="227"/>
        <v>8870000</v>
      </c>
      <c r="H370" s="10">
        <f t="shared" si="227"/>
        <v>683040</v>
      </c>
      <c r="I370" s="10">
        <f t="shared" si="181"/>
        <v>9553040</v>
      </c>
      <c r="J370" s="10">
        <f t="shared" si="228"/>
        <v>4065300</v>
      </c>
      <c r="K370" s="2">
        <v>0</v>
      </c>
      <c r="L370" s="2">
        <f t="shared" si="183"/>
        <v>4065300</v>
      </c>
      <c r="M370" s="10">
        <f t="shared" si="229"/>
        <v>5712000</v>
      </c>
      <c r="N370" s="2">
        <v>0</v>
      </c>
      <c r="O370" s="2">
        <f t="shared" si="185"/>
        <v>5712000</v>
      </c>
    </row>
    <row r="371" spans="1:15" ht="25.2" customHeight="1" x14ac:dyDescent="0.25">
      <c r="A371" s="8" t="s">
        <v>116</v>
      </c>
      <c r="B371" s="9" t="s">
        <v>193</v>
      </c>
      <c r="C371" s="9" t="s">
        <v>112</v>
      </c>
      <c r="D371" s="9" t="s">
        <v>27</v>
      </c>
      <c r="E371" s="9" t="s">
        <v>299</v>
      </c>
      <c r="F371" s="9" t="s">
        <v>117</v>
      </c>
      <c r="G371" s="47">
        <v>8870000</v>
      </c>
      <c r="H371" s="10">
        <v>683040</v>
      </c>
      <c r="I371" s="10">
        <f t="shared" si="181"/>
        <v>9553040</v>
      </c>
      <c r="J371" s="10">
        <v>4065300</v>
      </c>
      <c r="K371" s="2">
        <v>0</v>
      </c>
      <c r="L371" s="2">
        <f t="shared" si="183"/>
        <v>4065300</v>
      </c>
      <c r="M371" s="10">
        <v>5712000</v>
      </c>
      <c r="N371" s="2">
        <v>0</v>
      </c>
      <c r="O371" s="2">
        <f t="shared" si="185"/>
        <v>5712000</v>
      </c>
    </row>
    <row r="372" spans="1:15" ht="287.39999999999998" customHeight="1" x14ac:dyDescent="0.25">
      <c r="A372" s="8" t="s">
        <v>199</v>
      </c>
      <c r="B372" s="9" t="s">
        <v>193</v>
      </c>
      <c r="C372" s="9" t="s">
        <v>112</v>
      </c>
      <c r="D372" s="9" t="s">
        <v>27</v>
      </c>
      <c r="E372" s="9" t="s">
        <v>300</v>
      </c>
      <c r="F372" s="9"/>
      <c r="G372" s="10">
        <f t="shared" ref="G372:H373" si="230">G373</f>
        <v>50682000</v>
      </c>
      <c r="H372" s="10">
        <f t="shared" si="230"/>
        <v>0</v>
      </c>
      <c r="I372" s="10">
        <f t="shared" si="181"/>
        <v>50682000</v>
      </c>
      <c r="J372" s="10">
        <f t="shared" ref="J372:J373" si="231">J373</f>
        <v>48078000</v>
      </c>
      <c r="K372" s="10">
        <f t="shared" ref="K372:K375" si="232">K373</f>
        <v>0</v>
      </c>
      <c r="L372" s="2">
        <f t="shared" si="183"/>
        <v>48078000</v>
      </c>
      <c r="M372" s="10">
        <f t="shared" ref="M372:M373" si="233">M373</f>
        <v>48078000</v>
      </c>
      <c r="N372" s="10">
        <f t="shared" ref="N372:N375" si="234">N373</f>
        <v>0</v>
      </c>
      <c r="O372" s="2">
        <f t="shared" si="185"/>
        <v>48078000</v>
      </c>
    </row>
    <row r="373" spans="1:15" ht="48.6" customHeight="1" x14ac:dyDescent="0.25">
      <c r="A373" s="8" t="s">
        <v>119</v>
      </c>
      <c r="B373" s="9" t="s">
        <v>193</v>
      </c>
      <c r="C373" s="9" t="s">
        <v>112</v>
      </c>
      <c r="D373" s="9" t="s">
        <v>27</v>
      </c>
      <c r="E373" s="9" t="s">
        <v>300</v>
      </c>
      <c r="F373" s="9" t="s">
        <v>115</v>
      </c>
      <c r="G373" s="10">
        <f t="shared" si="230"/>
        <v>50682000</v>
      </c>
      <c r="H373" s="10">
        <f t="shared" ref="H373:H375" si="235">H374</f>
        <v>0</v>
      </c>
      <c r="I373" s="10">
        <f t="shared" si="181"/>
        <v>50682000</v>
      </c>
      <c r="J373" s="10">
        <f t="shared" si="231"/>
        <v>48078000</v>
      </c>
      <c r="K373" s="10">
        <f t="shared" si="232"/>
        <v>0</v>
      </c>
      <c r="L373" s="2">
        <f t="shared" si="183"/>
        <v>48078000</v>
      </c>
      <c r="M373" s="10">
        <f t="shared" si="233"/>
        <v>48078000</v>
      </c>
      <c r="N373" s="10">
        <f t="shared" si="234"/>
        <v>0</v>
      </c>
      <c r="O373" s="2">
        <f t="shared" si="185"/>
        <v>48078000</v>
      </c>
    </row>
    <row r="374" spans="1:15" ht="19.2" customHeight="1" x14ac:dyDescent="0.25">
      <c r="A374" s="8" t="s">
        <v>116</v>
      </c>
      <c r="B374" s="9" t="s">
        <v>193</v>
      </c>
      <c r="C374" s="9" t="s">
        <v>112</v>
      </c>
      <c r="D374" s="9" t="s">
        <v>27</v>
      </c>
      <c r="E374" s="9" t="s">
        <v>300</v>
      </c>
      <c r="F374" s="9" t="s">
        <v>117</v>
      </c>
      <c r="G374" s="47">
        <v>50682000</v>
      </c>
      <c r="H374" s="10">
        <v>0</v>
      </c>
      <c r="I374" s="10">
        <f t="shared" si="181"/>
        <v>50682000</v>
      </c>
      <c r="J374" s="10">
        <v>48078000</v>
      </c>
      <c r="K374" s="10">
        <f t="shared" si="232"/>
        <v>0</v>
      </c>
      <c r="L374" s="2">
        <f t="shared" si="183"/>
        <v>48078000</v>
      </c>
      <c r="M374" s="10">
        <v>48078000</v>
      </c>
      <c r="N374" s="10">
        <f t="shared" si="234"/>
        <v>0</v>
      </c>
      <c r="O374" s="2">
        <f t="shared" si="185"/>
        <v>48078000</v>
      </c>
    </row>
    <row r="375" spans="1:15" ht="130.80000000000001" customHeight="1" x14ac:dyDescent="0.25">
      <c r="A375" s="8" t="s">
        <v>200</v>
      </c>
      <c r="B375" s="9" t="s">
        <v>193</v>
      </c>
      <c r="C375" s="9" t="s">
        <v>112</v>
      </c>
      <c r="D375" s="9" t="s">
        <v>27</v>
      </c>
      <c r="E375" s="9" t="s">
        <v>301</v>
      </c>
      <c r="F375" s="9"/>
      <c r="G375" s="10">
        <f>G376+G378</f>
        <v>958800</v>
      </c>
      <c r="H375" s="10">
        <f t="shared" si="235"/>
        <v>0</v>
      </c>
      <c r="I375" s="10">
        <f t="shared" ref="I375:I445" si="236">G375+H375</f>
        <v>958800</v>
      </c>
      <c r="J375" s="10">
        <f>J376+J378</f>
        <v>958800</v>
      </c>
      <c r="K375" s="10">
        <f t="shared" si="232"/>
        <v>0</v>
      </c>
      <c r="L375" s="2">
        <f t="shared" ref="L375:L444" si="237">J375+K375</f>
        <v>958800</v>
      </c>
      <c r="M375" s="10">
        <f>M376+M378</f>
        <v>958800</v>
      </c>
      <c r="N375" s="10">
        <f t="shared" si="234"/>
        <v>0</v>
      </c>
      <c r="O375" s="2">
        <f t="shared" ref="O375:O444" si="238">M375+N375</f>
        <v>958800</v>
      </c>
    </row>
    <row r="376" spans="1:15" ht="36.6" customHeight="1" x14ac:dyDescent="0.25">
      <c r="A376" s="8" t="s">
        <v>122</v>
      </c>
      <c r="B376" s="9" t="s">
        <v>193</v>
      </c>
      <c r="C376" s="9" t="s">
        <v>112</v>
      </c>
      <c r="D376" s="9" t="s">
        <v>27</v>
      </c>
      <c r="E376" s="9" t="s">
        <v>301</v>
      </c>
      <c r="F376" s="9" t="s">
        <v>123</v>
      </c>
      <c r="G376" s="10">
        <f>G377</f>
        <v>132800</v>
      </c>
      <c r="H376" s="32">
        <v>0</v>
      </c>
      <c r="I376" s="10">
        <f t="shared" si="236"/>
        <v>132800</v>
      </c>
      <c r="J376" s="10">
        <f>J377</f>
        <v>132800</v>
      </c>
      <c r="K376" s="2">
        <v>0</v>
      </c>
      <c r="L376" s="2">
        <f t="shared" si="237"/>
        <v>132800</v>
      </c>
      <c r="M376" s="10">
        <f>M377</f>
        <v>132800</v>
      </c>
      <c r="N376" s="2">
        <v>0</v>
      </c>
      <c r="O376" s="2">
        <f t="shared" si="238"/>
        <v>132800</v>
      </c>
    </row>
    <row r="377" spans="1:15" ht="36.6" customHeight="1" x14ac:dyDescent="0.3">
      <c r="A377" s="8" t="s">
        <v>124</v>
      </c>
      <c r="B377" s="9" t="s">
        <v>193</v>
      </c>
      <c r="C377" s="9" t="s">
        <v>112</v>
      </c>
      <c r="D377" s="9" t="s">
        <v>27</v>
      </c>
      <c r="E377" s="9" t="s">
        <v>301</v>
      </c>
      <c r="F377" s="9" t="s">
        <v>125</v>
      </c>
      <c r="G377" s="51">
        <v>132800</v>
      </c>
      <c r="H377" s="6"/>
      <c r="I377" s="10">
        <f t="shared" si="236"/>
        <v>132800</v>
      </c>
      <c r="J377" s="51">
        <v>132800</v>
      </c>
      <c r="K377" s="10">
        <f>K378+K402+K461+K465</f>
        <v>1067745.1400000001</v>
      </c>
      <c r="L377" s="2">
        <f t="shared" si="237"/>
        <v>1200545.1400000001</v>
      </c>
      <c r="M377" s="51">
        <v>132800</v>
      </c>
      <c r="N377" s="10">
        <f>N378+N402+N461+N465</f>
        <v>0</v>
      </c>
      <c r="O377" s="2">
        <f t="shared" si="238"/>
        <v>132800</v>
      </c>
    </row>
    <row r="378" spans="1:15" ht="50.4" customHeight="1" x14ac:dyDescent="0.25">
      <c r="A378" s="8" t="s">
        <v>119</v>
      </c>
      <c r="B378" s="9" t="s">
        <v>193</v>
      </c>
      <c r="C378" s="9" t="s">
        <v>112</v>
      </c>
      <c r="D378" s="9" t="s">
        <v>27</v>
      </c>
      <c r="E378" s="9" t="s">
        <v>301</v>
      </c>
      <c r="F378" s="9" t="s">
        <v>115</v>
      </c>
      <c r="G378" s="10">
        <f>G379</f>
        <v>826000</v>
      </c>
      <c r="H378" s="10"/>
      <c r="I378" s="10">
        <f t="shared" si="236"/>
        <v>826000</v>
      </c>
      <c r="J378" s="10">
        <f>J379</f>
        <v>826000</v>
      </c>
      <c r="K378" s="10">
        <f>K379</f>
        <v>0</v>
      </c>
      <c r="L378" s="2">
        <f t="shared" si="237"/>
        <v>826000</v>
      </c>
      <c r="M378" s="10">
        <f>M379</f>
        <v>826000</v>
      </c>
      <c r="N378" s="10">
        <f>N379</f>
        <v>0</v>
      </c>
      <c r="O378" s="2">
        <f t="shared" si="238"/>
        <v>826000</v>
      </c>
    </row>
    <row r="379" spans="1:15" ht="23.4" customHeight="1" x14ac:dyDescent="0.3">
      <c r="A379" s="8" t="s">
        <v>116</v>
      </c>
      <c r="B379" s="9" t="s">
        <v>193</v>
      </c>
      <c r="C379" s="9" t="s">
        <v>112</v>
      </c>
      <c r="D379" s="9" t="s">
        <v>27</v>
      </c>
      <c r="E379" s="9" t="s">
        <v>301</v>
      </c>
      <c r="F379" s="9" t="s">
        <v>117</v>
      </c>
      <c r="G379" s="51">
        <v>826000</v>
      </c>
      <c r="H379" s="10">
        <f>H380</f>
        <v>0</v>
      </c>
      <c r="I379" s="10">
        <f t="shared" si="236"/>
        <v>826000</v>
      </c>
      <c r="J379" s="77">
        <v>826000</v>
      </c>
      <c r="K379" s="10">
        <f>K380</f>
        <v>0</v>
      </c>
      <c r="L379" s="2">
        <f t="shared" si="237"/>
        <v>826000</v>
      </c>
      <c r="M379" s="77">
        <v>826000</v>
      </c>
      <c r="N379" s="10">
        <f>N380</f>
        <v>0</v>
      </c>
      <c r="O379" s="2">
        <f t="shared" si="238"/>
        <v>826000</v>
      </c>
    </row>
    <row r="380" spans="1:15" ht="34.799999999999997" customHeight="1" x14ac:dyDescent="0.25">
      <c r="A380" s="8" t="s">
        <v>201</v>
      </c>
      <c r="B380" s="9" t="s">
        <v>193</v>
      </c>
      <c r="C380" s="9" t="s">
        <v>112</v>
      </c>
      <c r="D380" s="9" t="s">
        <v>27</v>
      </c>
      <c r="E380" s="9" t="s">
        <v>302</v>
      </c>
      <c r="F380" s="9"/>
      <c r="G380" s="10">
        <f t="shared" ref="G380:G381" si="239">G381</f>
        <v>10000</v>
      </c>
      <c r="H380" s="10">
        <f>H381</f>
        <v>0</v>
      </c>
      <c r="I380" s="10">
        <f t="shared" si="236"/>
        <v>10000</v>
      </c>
      <c r="J380" s="10">
        <f t="shared" ref="J380:J381" si="240">J381</f>
        <v>10000</v>
      </c>
      <c r="K380" s="10">
        <f>K381</f>
        <v>0</v>
      </c>
      <c r="L380" s="2">
        <f t="shared" si="237"/>
        <v>10000</v>
      </c>
      <c r="M380" s="10">
        <f t="shared" ref="M380:M381" si="241">M381</f>
        <v>10000</v>
      </c>
      <c r="N380" s="10">
        <f>N381</f>
        <v>0</v>
      </c>
      <c r="O380" s="2">
        <f t="shared" si="238"/>
        <v>10000</v>
      </c>
    </row>
    <row r="381" spans="1:15" ht="48.6" customHeight="1" x14ac:dyDescent="0.25">
      <c r="A381" s="8" t="s">
        <v>119</v>
      </c>
      <c r="B381" s="9" t="s">
        <v>193</v>
      </c>
      <c r="C381" s="9" t="s">
        <v>112</v>
      </c>
      <c r="D381" s="9" t="s">
        <v>27</v>
      </c>
      <c r="E381" s="9" t="s">
        <v>302</v>
      </c>
      <c r="F381" s="9" t="s">
        <v>115</v>
      </c>
      <c r="G381" s="10">
        <f t="shared" si="239"/>
        <v>10000</v>
      </c>
      <c r="H381" s="32">
        <v>0</v>
      </c>
      <c r="I381" s="10">
        <f t="shared" si="236"/>
        <v>10000</v>
      </c>
      <c r="J381" s="10">
        <f t="shared" si="240"/>
        <v>10000</v>
      </c>
      <c r="K381" s="2">
        <v>0</v>
      </c>
      <c r="L381" s="2">
        <f t="shared" si="237"/>
        <v>10000</v>
      </c>
      <c r="M381" s="10">
        <f t="shared" si="241"/>
        <v>10000</v>
      </c>
      <c r="N381" s="2">
        <v>0</v>
      </c>
      <c r="O381" s="2">
        <f t="shared" si="238"/>
        <v>10000</v>
      </c>
    </row>
    <row r="382" spans="1:15" ht="30" customHeight="1" x14ac:dyDescent="0.25">
      <c r="A382" s="8" t="s">
        <v>116</v>
      </c>
      <c r="B382" s="9" t="s">
        <v>193</v>
      </c>
      <c r="C382" s="9" t="s">
        <v>112</v>
      </c>
      <c r="D382" s="9" t="s">
        <v>27</v>
      </c>
      <c r="E382" s="9" t="s">
        <v>302</v>
      </c>
      <c r="F382" s="9" t="s">
        <v>117</v>
      </c>
      <c r="G382" s="10">
        <v>10000</v>
      </c>
      <c r="H382" s="10">
        <v>0</v>
      </c>
      <c r="I382" s="10">
        <f t="shared" si="236"/>
        <v>10000</v>
      </c>
      <c r="J382" s="10">
        <v>10000</v>
      </c>
      <c r="K382" s="10">
        <f>K383</f>
        <v>0</v>
      </c>
      <c r="L382" s="2">
        <f t="shared" si="237"/>
        <v>10000</v>
      </c>
      <c r="M382" s="10">
        <v>10000</v>
      </c>
      <c r="N382" s="10">
        <f>N383</f>
        <v>0</v>
      </c>
      <c r="O382" s="2">
        <f t="shared" si="238"/>
        <v>10000</v>
      </c>
    </row>
    <row r="383" spans="1:15" ht="85.2" customHeight="1" x14ac:dyDescent="0.25">
      <c r="A383" s="8" t="s">
        <v>202</v>
      </c>
      <c r="B383" s="9" t="s">
        <v>193</v>
      </c>
      <c r="C383" s="9" t="s">
        <v>112</v>
      </c>
      <c r="D383" s="9" t="s">
        <v>27</v>
      </c>
      <c r="E383" s="9" t="s">
        <v>303</v>
      </c>
      <c r="F383" s="9"/>
      <c r="G383" s="10">
        <f t="shared" ref="G383:H384" si="242">G384</f>
        <v>50000</v>
      </c>
      <c r="H383" s="10">
        <f>H384</f>
        <v>-20000</v>
      </c>
      <c r="I383" s="10">
        <f t="shared" si="236"/>
        <v>30000</v>
      </c>
      <c r="J383" s="10">
        <f t="shared" ref="J383:J384" si="243">J384</f>
        <v>50000</v>
      </c>
      <c r="K383" s="10">
        <f>K384</f>
        <v>0</v>
      </c>
      <c r="L383" s="2">
        <f t="shared" si="237"/>
        <v>50000</v>
      </c>
      <c r="M383" s="10">
        <f t="shared" ref="M383:M384" si="244">M384</f>
        <v>50000</v>
      </c>
      <c r="N383" s="10">
        <f>N384</f>
        <v>0</v>
      </c>
      <c r="O383" s="2">
        <f t="shared" si="238"/>
        <v>50000</v>
      </c>
    </row>
    <row r="384" spans="1:15" ht="52.8" customHeight="1" x14ac:dyDescent="0.25">
      <c r="A384" s="8" t="s">
        <v>119</v>
      </c>
      <c r="B384" s="9" t="s">
        <v>193</v>
      </c>
      <c r="C384" s="9" t="s">
        <v>112</v>
      </c>
      <c r="D384" s="9" t="s">
        <v>27</v>
      </c>
      <c r="E384" s="9" t="s">
        <v>303</v>
      </c>
      <c r="F384" s="9" t="s">
        <v>115</v>
      </c>
      <c r="G384" s="10">
        <f t="shared" si="242"/>
        <v>50000</v>
      </c>
      <c r="H384" s="10">
        <f t="shared" si="242"/>
        <v>-20000</v>
      </c>
      <c r="I384" s="10">
        <f t="shared" si="236"/>
        <v>30000</v>
      </c>
      <c r="J384" s="10">
        <f t="shared" si="243"/>
        <v>50000</v>
      </c>
      <c r="K384" s="2">
        <v>0</v>
      </c>
      <c r="L384" s="2">
        <f t="shared" si="237"/>
        <v>50000</v>
      </c>
      <c r="M384" s="10">
        <f t="shared" si="244"/>
        <v>50000</v>
      </c>
      <c r="N384" s="2">
        <v>0</v>
      </c>
      <c r="O384" s="2">
        <f t="shared" si="238"/>
        <v>50000</v>
      </c>
    </row>
    <row r="385" spans="1:15" ht="21" customHeight="1" x14ac:dyDescent="0.25">
      <c r="A385" s="8" t="s">
        <v>116</v>
      </c>
      <c r="B385" s="9" t="s">
        <v>193</v>
      </c>
      <c r="C385" s="9" t="s">
        <v>112</v>
      </c>
      <c r="D385" s="9" t="s">
        <v>27</v>
      </c>
      <c r="E385" s="9" t="s">
        <v>303</v>
      </c>
      <c r="F385" s="9" t="s">
        <v>117</v>
      </c>
      <c r="G385" s="10">
        <v>50000</v>
      </c>
      <c r="H385" s="10">
        <v>-20000</v>
      </c>
      <c r="I385" s="10">
        <f t="shared" si="236"/>
        <v>30000</v>
      </c>
      <c r="J385" s="10">
        <v>50000</v>
      </c>
      <c r="K385" s="10">
        <f>K386</f>
        <v>0</v>
      </c>
      <c r="L385" s="2">
        <f t="shared" si="237"/>
        <v>50000</v>
      </c>
      <c r="M385" s="10">
        <v>50000</v>
      </c>
      <c r="N385" s="10">
        <f>N386</f>
        <v>0</v>
      </c>
      <c r="O385" s="2">
        <f t="shared" si="238"/>
        <v>50000</v>
      </c>
    </row>
    <row r="386" spans="1:15" ht="34.799999999999997" customHeight="1" x14ac:dyDescent="0.25">
      <c r="A386" s="15" t="s">
        <v>203</v>
      </c>
      <c r="B386" s="9" t="s">
        <v>193</v>
      </c>
      <c r="C386" s="9" t="s">
        <v>112</v>
      </c>
      <c r="D386" s="9" t="s">
        <v>27</v>
      </c>
      <c r="E386" s="9" t="s">
        <v>304</v>
      </c>
      <c r="F386" s="9"/>
      <c r="G386" s="27">
        <f t="shared" ref="G386:G387" si="245">G387</f>
        <v>1500000</v>
      </c>
      <c r="H386" s="10">
        <f>H387</f>
        <v>0</v>
      </c>
      <c r="I386" s="10">
        <f t="shared" si="236"/>
        <v>1500000</v>
      </c>
      <c r="J386" s="27">
        <f t="shared" ref="J386:J387" si="246">J387</f>
        <v>1500000</v>
      </c>
      <c r="K386" s="10">
        <f>K387</f>
        <v>0</v>
      </c>
      <c r="L386" s="2">
        <f t="shared" si="237"/>
        <v>1500000</v>
      </c>
      <c r="M386" s="27">
        <f t="shared" ref="M386:M387" si="247">M387</f>
        <v>500000</v>
      </c>
      <c r="N386" s="10">
        <f>N387</f>
        <v>0</v>
      </c>
      <c r="O386" s="2">
        <f t="shared" si="238"/>
        <v>500000</v>
      </c>
    </row>
    <row r="387" spans="1:15" ht="51.6" customHeight="1" x14ac:dyDescent="0.25">
      <c r="A387" s="8" t="s">
        <v>114</v>
      </c>
      <c r="B387" s="9" t="s">
        <v>193</v>
      </c>
      <c r="C387" s="9" t="s">
        <v>112</v>
      </c>
      <c r="D387" s="9" t="s">
        <v>27</v>
      </c>
      <c r="E387" s="9" t="s">
        <v>304</v>
      </c>
      <c r="F387" s="9" t="s">
        <v>115</v>
      </c>
      <c r="G387" s="27">
        <f t="shared" si="245"/>
        <v>1500000</v>
      </c>
      <c r="H387" s="32">
        <v>0</v>
      </c>
      <c r="I387" s="10">
        <f t="shared" si="236"/>
        <v>1500000</v>
      </c>
      <c r="J387" s="27">
        <f t="shared" si="246"/>
        <v>1500000</v>
      </c>
      <c r="K387" s="2">
        <v>0</v>
      </c>
      <c r="L387" s="2">
        <f t="shared" si="237"/>
        <v>1500000</v>
      </c>
      <c r="M387" s="27">
        <f t="shared" si="247"/>
        <v>500000</v>
      </c>
      <c r="N387" s="2">
        <v>0</v>
      </c>
      <c r="O387" s="2">
        <f t="shared" si="238"/>
        <v>500000</v>
      </c>
    </row>
    <row r="388" spans="1:15" ht="21.6" customHeight="1" x14ac:dyDescent="0.25">
      <c r="A388" s="8" t="s">
        <v>116</v>
      </c>
      <c r="B388" s="9" t="s">
        <v>193</v>
      </c>
      <c r="C388" s="9" t="s">
        <v>112</v>
      </c>
      <c r="D388" s="9" t="s">
        <v>27</v>
      </c>
      <c r="E388" s="9" t="s">
        <v>304</v>
      </c>
      <c r="F388" s="9" t="s">
        <v>117</v>
      </c>
      <c r="G388" s="27">
        <v>1500000</v>
      </c>
      <c r="H388" s="10"/>
      <c r="I388" s="10">
        <f t="shared" si="236"/>
        <v>1500000</v>
      </c>
      <c r="J388" s="27">
        <v>1500000</v>
      </c>
      <c r="K388" s="10">
        <f>K389+K391</f>
        <v>0</v>
      </c>
      <c r="L388" s="2">
        <f t="shared" si="237"/>
        <v>1500000</v>
      </c>
      <c r="M388" s="27">
        <v>500000</v>
      </c>
      <c r="N388" s="10">
        <f>N389+N391</f>
        <v>0</v>
      </c>
      <c r="O388" s="2">
        <f t="shared" si="238"/>
        <v>500000</v>
      </c>
    </row>
    <row r="389" spans="1:15" ht="48.6" customHeight="1" x14ac:dyDescent="0.25">
      <c r="A389" s="8" t="s">
        <v>204</v>
      </c>
      <c r="B389" s="9" t="s">
        <v>193</v>
      </c>
      <c r="C389" s="9" t="s">
        <v>112</v>
      </c>
      <c r="D389" s="9" t="s">
        <v>27</v>
      </c>
      <c r="E389" s="9" t="s">
        <v>305</v>
      </c>
      <c r="F389" s="9"/>
      <c r="G389" s="27">
        <f t="shared" ref="G389:H390" si="248">G390</f>
        <v>0</v>
      </c>
      <c r="H389" s="10">
        <f>H390</f>
        <v>0</v>
      </c>
      <c r="I389" s="10">
        <f t="shared" si="236"/>
        <v>0</v>
      </c>
      <c r="J389" s="27">
        <f t="shared" ref="J389:J390" si="249">J390</f>
        <v>0</v>
      </c>
      <c r="K389" s="10">
        <f>K390</f>
        <v>0</v>
      </c>
      <c r="L389" s="2">
        <f t="shared" si="237"/>
        <v>0</v>
      </c>
      <c r="M389" s="27">
        <f t="shared" ref="M389:M390" si="250">M390</f>
        <v>0</v>
      </c>
      <c r="N389" s="10">
        <f>N390</f>
        <v>0</v>
      </c>
      <c r="O389" s="2">
        <f t="shared" si="238"/>
        <v>0</v>
      </c>
    </row>
    <row r="390" spans="1:15" ht="52.8" customHeight="1" x14ac:dyDescent="0.25">
      <c r="A390" s="8" t="s">
        <v>119</v>
      </c>
      <c r="B390" s="9" t="s">
        <v>193</v>
      </c>
      <c r="C390" s="9" t="s">
        <v>112</v>
      </c>
      <c r="D390" s="9" t="s">
        <v>27</v>
      </c>
      <c r="E390" s="9" t="s">
        <v>305</v>
      </c>
      <c r="F390" s="9" t="s">
        <v>115</v>
      </c>
      <c r="G390" s="27">
        <f t="shared" si="248"/>
        <v>0</v>
      </c>
      <c r="H390" s="27">
        <f t="shared" si="248"/>
        <v>0</v>
      </c>
      <c r="I390" s="10">
        <f t="shared" si="236"/>
        <v>0</v>
      </c>
      <c r="J390" s="27">
        <f t="shared" si="249"/>
        <v>0</v>
      </c>
      <c r="K390" s="2">
        <v>0</v>
      </c>
      <c r="L390" s="2">
        <f t="shared" si="237"/>
        <v>0</v>
      </c>
      <c r="M390" s="27">
        <f t="shared" si="250"/>
        <v>0</v>
      </c>
      <c r="N390" s="2">
        <v>0</v>
      </c>
      <c r="O390" s="2">
        <f t="shared" si="238"/>
        <v>0</v>
      </c>
    </row>
    <row r="391" spans="1:15" ht="22.8" customHeight="1" x14ac:dyDescent="0.25">
      <c r="A391" s="8" t="s">
        <v>116</v>
      </c>
      <c r="B391" s="9" t="s">
        <v>193</v>
      </c>
      <c r="C391" s="9" t="s">
        <v>112</v>
      </c>
      <c r="D391" s="9" t="s">
        <v>27</v>
      </c>
      <c r="E391" s="9" t="s">
        <v>305</v>
      </c>
      <c r="F391" s="9" t="s">
        <v>117</v>
      </c>
      <c r="G391" s="27">
        <v>0</v>
      </c>
      <c r="H391" s="10">
        <v>0</v>
      </c>
      <c r="I391" s="10">
        <f t="shared" si="236"/>
        <v>0</v>
      </c>
      <c r="J391" s="27">
        <v>0</v>
      </c>
      <c r="K391" s="10">
        <v>0</v>
      </c>
      <c r="L391" s="2">
        <f t="shared" si="237"/>
        <v>0</v>
      </c>
      <c r="M391" s="27">
        <v>0</v>
      </c>
      <c r="N391" s="10">
        <v>0</v>
      </c>
      <c r="O391" s="2">
        <f t="shared" si="238"/>
        <v>0</v>
      </c>
    </row>
    <row r="392" spans="1:15" ht="36.6" customHeight="1" x14ac:dyDescent="0.25">
      <c r="A392" s="8" t="s">
        <v>327</v>
      </c>
      <c r="B392" s="9" t="s">
        <v>193</v>
      </c>
      <c r="C392" s="9" t="s">
        <v>112</v>
      </c>
      <c r="D392" s="46" t="s">
        <v>27</v>
      </c>
      <c r="E392" s="9" t="s">
        <v>328</v>
      </c>
      <c r="F392" s="59"/>
      <c r="G392" s="27">
        <f>G393</f>
        <v>0</v>
      </c>
      <c r="H392" s="10">
        <f>H393</f>
        <v>0</v>
      </c>
      <c r="I392" s="10">
        <f t="shared" si="236"/>
        <v>0</v>
      </c>
      <c r="J392" s="27"/>
      <c r="K392" s="58"/>
      <c r="L392" s="2"/>
      <c r="M392" s="27"/>
      <c r="N392" s="58"/>
      <c r="O392" s="2"/>
    </row>
    <row r="393" spans="1:15" ht="55.8" customHeight="1" x14ac:dyDescent="0.25">
      <c r="A393" s="8" t="s">
        <v>119</v>
      </c>
      <c r="B393" s="9" t="s">
        <v>193</v>
      </c>
      <c r="C393" s="9" t="s">
        <v>112</v>
      </c>
      <c r="D393" s="46" t="s">
        <v>27</v>
      </c>
      <c r="E393" s="9" t="s">
        <v>328</v>
      </c>
      <c r="F393" s="59">
        <v>600</v>
      </c>
      <c r="G393" s="27">
        <f>G394</f>
        <v>0</v>
      </c>
      <c r="H393" s="10">
        <f>H394</f>
        <v>0</v>
      </c>
      <c r="I393" s="10">
        <f t="shared" si="236"/>
        <v>0</v>
      </c>
      <c r="J393" s="27"/>
      <c r="K393" s="58"/>
      <c r="L393" s="2"/>
      <c r="M393" s="27"/>
      <c r="N393" s="58"/>
      <c r="O393" s="2"/>
    </row>
    <row r="394" spans="1:15" ht="24.6" customHeight="1" x14ac:dyDescent="0.25">
      <c r="A394" s="8" t="s">
        <v>116</v>
      </c>
      <c r="B394" s="9" t="s">
        <v>193</v>
      </c>
      <c r="C394" s="9" t="s">
        <v>112</v>
      </c>
      <c r="D394" s="46" t="s">
        <v>27</v>
      </c>
      <c r="E394" s="9" t="s">
        <v>328</v>
      </c>
      <c r="F394" s="59">
        <v>610</v>
      </c>
      <c r="G394" s="27">
        <v>0</v>
      </c>
      <c r="H394" s="10">
        <v>0</v>
      </c>
      <c r="I394" s="10">
        <f t="shared" si="236"/>
        <v>0</v>
      </c>
      <c r="J394" s="27"/>
      <c r="K394" s="58"/>
      <c r="L394" s="2"/>
      <c r="M394" s="27"/>
      <c r="N394" s="58"/>
      <c r="O394" s="2"/>
    </row>
    <row r="395" spans="1:15" ht="19.8" customHeight="1" x14ac:dyDescent="0.25">
      <c r="A395" s="8" t="s">
        <v>205</v>
      </c>
      <c r="B395" s="9" t="s">
        <v>193</v>
      </c>
      <c r="C395" s="9" t="s">
        <v>112</v>
      </c>
      <c r="D395" s="9" t="s">
        <v>65</v>
      </c>
      <c r="E395" s="9"/>
      <c r="F395" s="9"/>
      <c r="G395" s="10">
        <f>G396+G399+G402+G405+G408+G413+G418+G421+G424+G442+G448+G427+G445+G436+G439+G430+G433</f>
        <v>166847171.40000001</v>
      </c>
      <c r="H395" s="10">
        <f>H396+H399+H402+H405+H408+H413+H418+H421+H424+H442+H448+H427+H445+H436+H439+H410+H433</f>
        <v>856770</v>
      </c>
      <c r="I395" s="10">
        <f t="shared" si="236"/>
        <v>167703941.40000001</v>
      </c>
      <c r="J395" s="10">
        <f>J396+J399+J402+J405+J408+J413+J418+J421+J424+J442+J448+J427+J430+J433</f>
        <v>202673341.38999999</v>
      </c>
      <c r="K395" s="10">
        <f>K396+K399+K402+K405+K408+K413+K418+K421+K424+K442+K448+K427+K430+K433</f>
        <v>1067745.1400000001</v>
      </c>
      <c r="L395" s="2">
        <f t="shared" si="237"/>
        <v>203741086.52999997</v>
      </c>
      <c r="M395" s="10">
        <f>M396+M399+M402+M405+M408+M413+M418+M421+M424+M442+M448+M427+M430+M433</f>
        <v>203182861.53999996</v>
      </c>
      <c r="N395" s="2">
        <v>0</v>
      </c>
      <c r="O395" s="2">
        <f t="shared" si="238"/>
        <v>203182861.53999996</v>
      </c>
    </row>
    <row r="396" spans="1:15" ht="34.799999999999997" customHeight="1" x14ac:dyDescent="0.25">
      <c r="A396" s="8" t="s">
        <v>206</v>
      </c>
      <c r="B396" s="9" t="s">
        <v>193</v>
      </c>
      <c r="C396" s="9" t="s">
        <v>112</v>
      </c>
      <c r="D396" s="9" t="s">
        <v>65</v>
      </c>
      <c r="E396" s="9" t="s">
        <v>298</v>
      </c>
      <c r="F396" s="9"/>
      <c r="G396" s="10">
        <f t="shared" ref="G396:G397" si="251">G397</f>
        <v>10000</v>
      </c>
      <c r="H396" s="10">
        <f>H397</f>
        <v>20000</v>
      </c>
      <c r="I396" s="10">
        <f t="shared" si="236"/>
        <v>30000</v>
      </c>
      <c r="J396" s="10">
        <f t="shared" ref="J396:J397" si="252">J397</f>
        <v>10000</v>
      </c>
      <c r="K396" s="10">
        <f>K397</f>
        <v>0</v>
      </c>
      <c r="L396" s="2">
        <f t="shared" si="237"/>
        <v>10000</v>
      </c>
      <c r="M396" s="10">
        <f t="shared" ref="M396:M397" si="253">M397</f>
        <v>10000</v>
      </c>
      <c r="N396" s="10">
        <f>N397</f>
        <v>0</v>
      </c>
      <c r="O396" s="2">
        <f t="shared" si="238"/>
        <v>10000</v>
      </c>
    </row>
    <row r="397" spans="1:15" ht="34.799999999999997" customHeight="1" x14ac:dyDescent="0.25">
      <c r="A397" s="8" t="s">
        <v>119</v>
      </c>
      <c r="B397" s="9" t="s">
        <v>193</v>
      </c>
      <c r="C397" s="9" t="s">
        <v>112</v>
      </c>
      <c r="D397" s="9" t="s">
        <v>65</v>
      </c>
      <c r="E397" s="9" t="s">
        <v>298</v>
      </c>
      <c r="F397" s="9" t="s">
        <v>115</v>
      </c>
      <c r="G397" s="10">
        <f t="shared" si="251"/>
        <v>10000</v>
      </c>
      <c r="H397" s="10">
        <f>H398</f>
        <v>20000</v>
      </c>
      <c r="I397" s="10">
        <f t="shared" si="236"/>
        <v>30000</v>
      </c>
      <c r="J397" s="10">
        <f t="shared" si="252"/>
        <v>10000</v>
      </c>
      <c r="K397" s="10">
        <f>K398</f>
        <v>0</v>
      </c>
      <c r="L397" s="2">
        <f t="shared" si="237"/>
        <v>10000</v>
      </c>
      <c r="M397" s="10">
        <f t="shared" si="253"/>
        <v>10000</v>
      </c>
      <c r="N397" s="10">
        <f>N398</f>
        <v>0</v>
      </c>
      <c r="O397" s="2">
        <f t="shared" si="238"/>
        <v>10000</v>
      </c>
    </row>
    <row r="398" spans="1:15" ht="18.600000000000001" customHeight="1" x14ac:dyDescent="0.25">
      <c r="A398" s="8" t="s">
        <v>116</v>
      </c>
      <c r="B398" s="9" t="s">
        <v>193</v>
      </c>
      <c r="C398" s="9" t="s">
        <v>112</v>
      </c>
      <c r="D398" s="9" t="s">
        <v>65</v>
      </c>
      <c r="E398" s="9" t="s">
        <v>298</v>
      </c>
      <c r="F398" s="9" t="s">
        <v>117</v>
      </c>
      <c r="G398" s="10">
        <v>10000</v>
      </c>
      <c r="H398" s="32">
        <v>20000</v>
      </c>
      <c r="I398" s="10">
        <f t="shared" si="236"/>
        <v>30000</v>
      </c>
      <c r="J398" s="10">
        <v>10000</v>
      </c>
      <c r="K398" s="2">
        <v>0</v>
      </c>
      <c r="L398" s="2">
        <f t="shared" si="237"/>
        <v>10000</v>
      </c>
      <c r="M398" s="10">
        <v>10000</v>
      </c>
      <c r="N398" s="2">
        <v>0</v>
      </c>
      <c r="O398" s="2">
        <f t="shared" si="238"/>
        <v>10000</v>
      </c>
    </row>
    <row r="399" spans="1:15" ht="22.8" customHeight="1" x14ac:dyDescent="0.25">
      <c r="A399" s="8" t="s">
        <v>207</v>
      </c>
      <c r="B399" s="9" t="s">
        <v>193</v>
      </c>
      <c r="C399" s="9" t="s">
        <v>112</v>
      </c>
      <c r="D399" s="9" t="s">
        <v>65</v>
      </c>
      <c r="E399" s="9" t="s">
        <v>306</v>
      </c>
      <c r="F399" s="9"/>
      <c r="G399" s="10">
        <f t="shared" ref="G399:G400" si="254">G400</f>
        <v>22015165</v>
      </c>
      <c r="H399" s="33">
        <f>H400</f>
        <v>836770</v>
      </c>
      <c r="I399" s="10">
        <f t="shared" si="236"/>
        <v>22851935</v>
      </c>
      <c r="J399" s="10">
        <f t="shared" ref="J399:J400" si="255">J400</f>
        <v>4353637.51</v>
      </c>
      <c r="K399" s="27">
        <f>K400</f>
        <v>-68153.94</v>
      </c>
      <c r="L399" s="2">
        <f t="shared" si="237"/>
        <v>4285483.5699999994</v>
      </c>
      <c r="M399" s="10">
        <f t="shared" ref="M399:M400" si="256">M400</f>
        <v>4314902.57</v>
      </c>
      <c r="N399" s="33">
        <f>N400</f>
        <v>0</v>
      </c>
      <c r="O399" s="2">
        <f t="shared" si="238"/>
        <v>4314902.57</v>
      </c>
    </row>
    <row r="400" spans="1:15" ht="56.4" customHeight="1" x14ac:dyDescent="0.25">
      <c r="A400" s="8" t="s">
        <v>119</v>
      </c>
      <c r="B400" s="9" t="s">
        <v>193</v>
      </c>
      <c r="C400" s="9" t="s">
        <v>112</v>
      </c>
      <c r="D400" s="9" t="s">
        <v>65</v>
      </c>
      <c r="E400" s="9" t="s">
        <v>306</v>
      </c>
      <c r="F400" s="9" t="s">
        <v>115</v>
      </c>
      <c r="G400" s="10">
        <f t="shared" si="254"/>
        <v>22015165</v>
      </c>
      <c r="H400" s="33">
        <f>H401</f>
        <v>836770</v>
      </c>
      <c r="I400" s="10">
        <f t="shared" si="236"/>
        <v>22851935</v>
      </c>
      <c r="J400" s="10">
        <f t="shared" si="255"/>
        <v>4353637.51</v>
      </c>
      <c r="K400" s="27">
        <f>K401</f>
        <v>-68153.94</v>
      </c>
      <c r="L400" s="2">
        <f t="shared" si="237"/>
        <v>4285483.5699999994</v>
      </c>
      <c r="M400" s="10">
        <f t="shared" si="256"/>
        <v>4314902.57</v>
      </c>
      <c r="N400" s="33">
        <f>N401</f>
        <v>0</v>
      </c>
      <c r="O400" s="2">
        <f t="shared" si="238"/>
        <v>4314902.57</v>
      </c>
    </row>
    <row r="401" spans="1:15" ht="18.600000000000001" customHeight="1" x14ac:dyDescent="0.25">
      <c r="A401" s="8" t="s">
        <v>116</v>
      </c>
      <c r="B401" s="9" t="s">
        <v>193</v>
      </c>
      <c r="C401" s="9" t="s">
        <v>112</v>
      </c>
      <c r="D401" s="9" t="s">
        <v>65</v>
      </c>
      <c r="E401" s="9" t="s">
        <v>306</v>
      </c>
      <c r="F401" s="9" t="s">
        <v>117</v>
      </c>
      <c r="G401" s="47">
        <v>22015165</v>
      </c>
      <c r="H401" s="32">
        <v>836770</v>
      </c>
      <c r="I401" s="10">
        <f t="shared" si="236"/>
        <v>22851935</v>
      </c>
      <c r="J401" s="10">
        <v>4353637.51</v>
      </c>
      <c r="K401" s="2">
        <v>-68153.94</v>
      </c>
      <c r="L401" s="2">
        <f t="shared" si="237"/>
        <v>4285483.5699999994</v>
      </c>
      <c r="M401" s="10">
        <v>4314902.57</v>
      </c>
      <c r="N401" s="2">
        <v>0</v>
      </c>
      <c r="O401" s="2">
        <f t="shared" si="238"/>
        <v>4314902.57</v>
      </c>
    </row>
    <row r="402" spans="1:15" ht="109.8" customHeight="1" x14ac:dyDescent="0.25">
      <c r="A402" s="8" t="s">
        <v>208</v>
      </c>
      <c r="B402" s="9" t="s">
        <v>193</v>
      </c>
      <c r="C402" s="9" t="s">
        <v>112</v>
      </c>
      <c r="D402" s="9" t="s">
        <v>65</v>
      </c>
      <c r="E402" s="9" t="s">
        <v>307</v>
      </c>
      <c r="F402" s="9"/>
      <c r="G402" s="10">
        <f t="shared" ref="G402:G403" si="257">G403</f>
        <v>116658735</v>
      </c>
      <c r="H402" s="10">
        <f>H403</f>
        <v>0</v>
      </c>
      <c r="I402" s="10">
        <f t="shared" si="236"/>
        <v>116658735</v>
      </c>
      <c r="J402" s="10">
        <f t="shared" ref="J402:J403" si="258">J403</f>
        <v>119262735</v>
      </c>
      <c r="K402" s="10">
        <f>K403+K406+K409+K412+K415+K423+K425+K428+K443+K449+K420+K452+K455+K458</f>
        <v>0</v>
      </c>
      <c r="L402" s="2">
        <f t="shared" si="237"/>
        <v>119262735</v>
      </c>
      <c r="M402" s="10">
        <f t="shared" ref="M402:M403" si="259">M403</f>
        <v>119262735</v>
      </c>
      <c r="N402" s="10">
        <f>N403+N406+N409+N412+N415+N423+N425+N428+N443+N449+N420+N452+N455+N458</f>
        <v>0</v>
      </c>
      <c r="O402" s="2">
        <f t="shared" si="238"/>
        <v>119262735</v>
      </c>
    </row>
    <row r="403" spans="1:15" ht="51" customHeight="1" x14ac:dyDescent="0.25">
      <c r="A403" s="8" t="s">
        <v>119</v>
      </c>
      <c r="B403" s="9" t="s">
        <v>193</v>
      </c>
      <c r="C403" s="9" t="s">
        <v>112</v>
      </c>
      <c r="D403" s="9" t="s">
        <v>65</v>
      </c>
      <c r="E403" s="9" t="s">
        <v>307</v>
      </c>
      <c r="F403" s="9" t="s">
        <v>115</v>
      </c>
      <c r="G403" s="10">
        <f t="shared" si="257"/>
        <v>116658735</v>
      </c>
      <c r="H403" s="10">
        <f>H404</f>
        <v>0</v>
      </c>
      <c r="I403" s="10">
        <f t="shared" si="236"/>
        <v>116658735</v>
      </c>
      <c r="J403" s="10">
        <f t="shared" si="258"/>
        <v>119262735</v>
      </c>
      <c r="K403" s="10">
        <f>K404</f>
        <v>0</v>
      </c>
      <c r="L403" s="2">
        <f t="shared" si="237"/>
        <v>119262735</v>
      </c>
      <c r="M403" s="10">
        <f t="shared" si="259"/>
        <v>119262735</v>
      </c>
      <c r="N403" s="10">
        <f>N404</f>
        <v>0</v>
      </c>
      <c r="O403" s="2">
        <f t="shared" si="238"/>
        <v>119262735</v>
      </c>
    </row>
    <row r="404" spans="1:15" ht="17.399999999999999" customHeight="1" x14ac:dyDescent="0.25">
      <c r="A404" s="8" t="s">
        <v>116</v>
      </c>
      <c r="B404" s="9" t="s">
        <v>193</v>
      </c>
      <c r="C404" s="9" t="s">
        <v>112</v>
      </c>
      <c r="D404" s="9" t="s">
        <v>65</v>
      </c>
      <c r="E404" s="9" t="s">
        <v>307</v>
      </c>
      <c r="F404" s="9" t="s">
        <v>117</v>
      </c>
      <c r="G404" s="10">
        <v>116658735</v>
      </c>
      <c r="H404" s="10">
        <v>0</v>
      </c>
      <c r="I404" s="10">
        <f t="shared" si="236"/>
        <v>116658735</v>
      </c>
      <c r="J404" s="10">
        <v>119262735</v>
      </c>
      <c r="K404" s="10">
        <f>K405</f>
        <v>0</v>
      </c>
      <c r="L404" s="2">
        <f t="shared" si="237"/>
        <v>119262735</v>
      </c>
      <c r="M404" s="10">
        <v>119262735</v>
      </c>
      <c r="N404" s="10">
        <f>N405</f>
        <v>0</v>
      </c>
      <c r="O404" s="2">
        <f t="shared" si="238"/>
        <v>119262735</v>
      </c>
    </row>
    <row r="405" spans="1:15" ht="20.399999999999999" customHeight="1" x14ac:dyDescent="0.25">
      <c r="A405" s="8" t="s">
        <v>118</v>
      </c>
      <c r="B405" s="9" t="s">
        <v>193</v>
      </c>
      <c r="C405" s="9" t="s">
        <v>112</v>
      </c>
      <c r="D405" s="9" t="s">
        <v>65</v>
      </c>
      <c r="E405" s="9" t="s">
        <v>308</v>
      </c>
      <c r="F405" s="9"/>
      <c r="G405" s="10">
        <f t="shared" ref="G405:G406" si="260">G406</f>
        <v>72000</v>
      </c>
      <c r="H405" s="32">
        <v>0</v>
      </c>
      <c r="I405" s="10">
        <f t="shared" si="236"/>
        <v>72000</v>
      </c>
      <c r="J405" s="10">
        <f t="shared" ref="J405:J406" si="261">J406</f>
        <v>72000</v>
      </c>
      <c r="K405" s="2">
        <v>0</v>
      </c>
      <c r="L405" s="2">
        <f t="shared" si="237"/>
        <v>72000</v>
      </c>
      <c r="M405" s="10">
        <f t="shared" ref="M405:M406" si="262">M406</f>
        <v>72000</v>
      </c>
      <c r="N405" s="2">
        <v>0</v>
      </c>
      <c r="O405" s="2">
        <f t="shared" si="238"/>
        <v>72000</v>
      </c>
    </row>
    <row r="406" spans="1:15" ht="52.2" customHeight="1" x14ac:dyDescent="0.25">
      <c r="A406" s="8" t="s">
        <v>119</v>
      </c>
      <c r="B406" s="9" t="s">
        <v>193</v>
      </c>
      <c r="C406" s="9" t="s">
        <v>112</v>
      </c>
      <c r="D406" s="9" t="s">
        <v>65</v>
      </c>
      <c r="E406" s="9" t="s">
        <v>308</v>
      </c>
      <c r="F406" s="9" t="s">
        <v>115</v>
      </c>
      <c r="G406" s="10">
        <f t="shared" si="260"/>
        <v>72000</v>
      </c>
      <c r="H406" s="32">
        <f>H407</f>
        <v>0</v>
      </c>
      <c r="I406" s="10">
        <f t="shared" si="236"/>
        <v>72000</v>
      </c>
      <c r="J406" s="10">
        <f t="shared" si="261"/>
        <v>72000</v>
      </c>
      <c r="K406" s="10">
        <f>K407</f>
        <v>0</v>
      </c>
      <c r="L406" s="2">
        <f t="shared" si="237"/>
        <v>72000</v>
      </c>
      <c r="M406" s="10">
        <f t="shared" si="262"/>
        <v>72000</v>
      </c>
      <c r="N406" s="10">
        <f>N407</f>
        <v>0</v>
      </c>
      <c r="O406" s="2">
        <f t="shared" si="238"/>
        <v>72000</v>
      </c>
    </row>
    <row r="407" spans="1:15" ht="23.4" customHeight="1" x14ac:dyDescent="0.25">
      <c r="A407" s="8" t="s">
        <v>120</v>
      </c>
      <c r="B407" s="9" t="s">
        <v>193</v>
      </c>
      <c r="C407" s="9" t="s">
        <v>112</v>
      </c>
      <c r="D407" s="9" t="s">
        <v>65</v>
      </c>
      <c r="E407" s="9" t="s">
        <v>308</v>
      </c>
      <c r="F407" s="9" t="s">
        <v>117</v>
      </c>
      <c r="G407" s="10">
        <v>72000</v>
      </c>
      <c r="H407" s="32">
        <f>H408</f>
        <v>0</v>
      </c>
      <c r="I407" s="10">
        <f t="shared" si="236"/>
        <v>72000</v>
      </c>
      <c r="J407" s="10">
        <v>72000</v>
      </c>
      <c r="K407" s="10">
        <f>K408</f>
        <v>0</v>
      </c>
      <c r="L407" s="2">
        <f t="shared" si="237"/>
        <v>72000</v>
      </c>
      <c r="M407" s="10">
        <v>72000</v>
      </c>
      <c r="N407" s="10">
        <f>N408</f>
        <v>0</v>
      </c>
      <c r="O407" s="2">
        <f t="shared" si="238"/>
        <v>72000</v>
      </c>
    </row>
    <row r="408" spans="1:15" ht="29.4" customHeight="1" x14ac:dyDescent="0.25">
      <c r="A408" s="15" t="s">
        <v>203</v>
      </c>
      <c r="B408" s="9" t="s">
        <v>193</v>
      </c>
      <c r="C408" s="9" t="s">
        <v>112</v>
      </c>
      <c r="D408" s="9" t="s">
        <v>65</v>
      </c>
      <c r="E408" s="9" t="s">
        <v>304</v>
      </c>
      <c r="F408" s="9"/>
      <c r="G408" s="27">
        <f>G409+G411</f>
        <v>1355000</v>
      </c>
      <c r="H408" s="32">
        <v>0</v>
      </c>
      <c r="I408" s="10">
        <f t="shared" si="236"/>
        <v>1355000</v>
      </c>
      <c r="J408" s="27">
        <f>J409+J411</f>
        <v>350000</v>
      </c>
      <c r="K408" s="2">
        <v>0</v>
      </c>
      <c r="L408" s="2">
        <f t="shared" si="237"/>
        <v>350000</v>
      </c>
      <c r="M408" s="27">
        <f>M409+M411</f>
        <v>350000</v>
      </c>
      <c r="N408" s="2">
        <v>0</v>
      </c>
      <c r="O408" s="2">
        <f t="shared" si="238"/>
        <v>350000</v>
      </c>
    </row>
    <row r="409" spans="1:15" ht="34.799999999999997" customHeight="1" x14ac:dyDescent="0.25">
      <c r="A409" s="28" t="s">
        <v>122</v>
      </c>
      <c r="B409" s="9" t="s">
        <v>193</v>
      </c>
      <c r="C409" s="9" t="s">
        <v>112</v>
      </c>
      <c r="D409" s="9" t="s">
        <v>65</v>
      </c>
      <c r="E409" s="9" t="s">
        <v>304</v>
      </c>
      <c r="F409" s="9" t="s">
        <v>123</v>
      </c>
      <c r="G409" s="27">
        <f>G410</f>
        <v>100000</v>
      </c>
      <c r="H409" s="10"/>
      <c r="I409" s="10">
        <f t="shared" si="236"/>
        <v>100000</v>
      </c>
      <c r="J409" s="27">
        <f>J410</f>
        <v>100000</v>
      </c>
      <c r="K409" s="10">
        <f>K410</f>
        <v>0</v>
      </c>
      <c r="L409" s="2">
        <f t="shared" si="237"/>
        <v>100000</v>
      </c>
      <c r="M409" s="27">
        <f>M410</f>
        <v>100000</v>
      </c>
      <c r="N409" s="10">
        <f>N410</f>
        <v>0</v>
      </c>
      <c r="O409" s="2">
        <f t="shared" si="238"/>
        <v>100000</v>
      </c>
    </row>
    <row r="410" spans="1:15" ht="34.799999999999997" customHeight="1" x14ac:dyDescent="0.25">
      <c r="A410" s="28" t="s">
        <v>209</v>
      </c>
      <c r="B410" s="9" t="s">
        <v>193</v>
      </c>
      <c r="C410" s="9" t="s">
        <v>112</v>
      </c>
      <c r="D410" s="9" t="s">
        <v>65</v>
      </c>
      <c r="E410" s="9" t="s">
        <v>304</v>
      </c>
      <c r="F410" s="9" t="s">
        <v>125</v>
      </c>
      <c r="G410" s="27">
        <v>100000</v>
      </c>
      <c r="H410" s="10">
        <f>H411</f>
        <v>0</v>
      </c>
      <c r="I410" s="10">
        <f t="shared" si="236"/>
        <v>100000</v>
      </c>
      <c r="J410" s="27">
        <v>100000</v>
      </c>
      <c r="K410" s="10">
        <f>K411</f>
        <v>0</v>
      </c>
      <c r="L410" s="2">
        <f t="shared" si="237"/>
        <v>100000</v>
      </c>
      <c r="M410" s="27">
        <v>100000</v>
      </c>
      <c r="N410" s="10">
        <f>N411</f>
        <v>0</v>
      </c>
      <c r="O410" s="2">
        <f t="shared" si="238"/>
        <v>100000</v>
      </c>
    </row>
    <row r="411" spans="1:15" ht="51.6" customHeight="1" x14ac:dyDescent="0.25">
      <c r="A411" s="8" t="s">
        <v>119</v>
      </c>
      <c r="B411" s="9" t="s">
        <v>193</v>
      </c>
      <c r="C411" s="9" t="s">
        <v>112</v>
      </c>
      <c r="D411" s="9" t="s">
        <v>65</v>
      </c>
      <c r="E411" s="9" t="s">
        <v>304</v>
      </c>
      <c r="F411" s="9" t="s">
        <v>115</v>
      </c>
      <c r="G411" s="27">
        <f>G412</f>
        <v>1255000</v>
      </c>
      <c r="H411" s="32">
        <f>H412</f>
        <v>0</v>
      </c>
      <c r="I411" s="10">
        <f t="shared" si="236"/>
        <v>1255000</v>
      </c>
      <c r="J411" s="27">
        <f>J412</f>
        <v>250000</v>
      </c>
      <c r="K411" s="2">
        <v>0</v>
      </c>
      <c r="L411" s="2">
        <f t="shared" si="237"/>
        <v>250000</v>
      </c>
      <c r="M411" s="27">
        <f>M412</f>
        <v>250000</v>
      </c>
      <c r="N411" s="2">
        <v>0</v>
      </c>
      <c r="O411" s="2">
        <f t="shared" si="238"/>
        <v>250000</v>
      </c>
    </row>
    <row r="412" spans="1:15" ht="28.2" customHeight="1" x14ac:dyDescent="0.25">
      <c r="A412" s="8" t="s">
        <v>120</v>
      </c>
      <c r="B412" s="9" t="s">
        <v>193</v>
      </c>
      <c r="C412" s="9" t="s">
        <v>112</v>
      </c>
      <c r="D412" s="9" t="s">
        <v>65</v>
      </c>
      <c r="E412" s="9" t="s">
        <v>304</v>
      </c>
      <c r="F412" s="9" t="s">
        <v>117</v>
      </c>
      <c r="G412" s="27">
        <v>1255000</v>
      </c>
      <c r="H412" s="10">
        <v>0</v>
      </c>
      <c r="I412" s="10">
        <f t="shared" si="236"/>
        <v>1255000</v>
      </c>
      <c r="J412" s="27">
        <v>250000</v>
      </c>
      <c r="K412" s="10">
        <f>K413</f>
        <v>0</v>
      </c>
      <c r="L412" s="2">
        <f t="shared" si="237"/>
        <v>250000</v>
      </c>
      <c r="M412" s="27">
        <v>250000</v>
      </c>
      <c r="N412" s="10">
        <f>N413</f>
        <v>0</v>
      </c>
      <c r="O412" s="2">
        <f t="shared" si="238"/>
        <v>250000</v>
      </c>
    </row>
    <row r="413" spans="1:15" ht="130.19999999999999" customHeight="1" x14ac:dyDescent="0.25">
      <c r="A413" s="8" t="s">
        <v>200</v>
      </c>
      <c r="B413" s="9" t="s">
        <v>193</v>
      </c>
      <c r="C413" s="9" t="s">
        <v>112</v>
      </c>
      <c r="D413" s="9" t="s">
        <v>65</v>
      </c>
      <c r="E413" s="9" t="s">
        <v>301</v>
      </c>
      <c r="F413" s="9"/>
      <c r="G413" s="10">
        <f>G414+G416</f>
        <v>2919600</v>
      </c>
      <c r="H413" s="10">
        <f>H414</f>
        <v>0</v>
      </c>
      <c r="I413" s="10">
        <f t="shared" si="236"/>
        <v>2919600</v>
      </c>
      <c r="J413" s="10">
        <f>J414+J416</f>
        <v>2919600</v>
      </c>
      <c r="K413" s="10">
        <f>K414</f>
        <v>0</v>
      </c>
      <c r="L413" s="2">
        <f t="shared" si="237"/>
        <v>2919600</v>
      </c>
      <c r="M413" s="10">
        <f>M414+M416</f>
        <v>2919600</v>
      </c>
      <c r="N413" s="10">
        <f>N414</f>
        <v>0</v>
      </c>
      <c r="O413" s="2">
        <f t="shared" si="238"/>
        <v>2919600</v>
      </c>
    </row>
    <row r="414" spans="1:15" ht="35.4" customHeight="1" x14ac:dyDescent="0.25">
      <c r="A414" s="8" t="s">
        <v>122</v>
      </c>
      <c r="B414" s="9" t="s">
        <v>193</v>
      </c>
      <c r="C414" s="9" t="s">
        <v>112</v>
      </c>
      <c r="D414" s="9" t="s">
        <v>65</v>
      </c>
      <c r="E414" s="9" t="s">
        <v>301</v>
      </c>
      <c r="F414" s="9" t="s">
        <v>123</v>
      </c>
      <c r="G414" s="10">
        <f>G415</f>
        <v>1117200</v>
      </c>
      <c r="H414" s="32">
        <v>0</v>
      </c>
      <c r="I414" s="10">
        <f t="shared" si="236"/>
        <v>1117200</v>
      </c>
      <c r="J414" s="10">
        <f>J415</f>
        <v>1117200</v>
      </c>
      <c r="K414" s="2">
        <v>0</v>
      </c>
      <c r="L414" s="2">
        <f t="shared" si="237"/>
        <v>1117200</v>
      </c>
      <c r="M414" s="10">
        <f>M415</f>
        <v>1117200</v>
      </c>
      <c r="N414" s="2">
        <v>0</v>
      </c>
      <c r="O414" s="2">
        <f t="shared" si="238"/>
        <v>1117200</v>
      </c>
    </row>
    <row r="415" spans="1:15" ht="37.200000000000003" customHeight="1" x14ac:dyDescent="0.3">
      <c r="A415" s="8" t="s">
        <v>210</v>
      </c>
      <c r="B415" s="9" t="s">
        <v>193</v>
      </c>
      <c r="C415" s="9" t="s">
        <v>112</v>
      </c>
      <c r="D415" s="9" t="s">
        <v>65</v>
      </c>
      <c r="E415" s="9" t="s">
        <v>301</v>
      </c>
      <c r="F415" s="9" t="s">
        <v>125</v>
      </c>
      <c r="G415" s="53">
        <v>1117200</v>
      </c>
      <c r="H415" s="33">
        <f>H416+H418</f>
        <v>0</v>
      </c>
      <c r="I415" s="10">
        <f t="shared" si="236"/>
        <v>1117200</v>
      </c>
      <c r="J415" s="53">
        <v>1117200</v>
      </c>
      <c r="K415" s="27">
        <f>K416+K418</f>
        <v>0</v>
      </c>
      <c r="L415" s="2">
        <f t="shared" si="237"/>
        <v>1117200</v>
      </c>
      <c r="M415" s="53">
        <v>1117200</v>
      </c>
      <c r="N415" s="33">
        <f>N416+N418</f>
        <v>0</v>
      </c>
      <c r="O415" s="2">
        <f t="shared" si="238"/>
        <v>1117200</v>
      </c>
    </row>
    <row r="416" spans="1:15" ht="46.2" customHeight="1" x14ac:dyDescent="0.25">
      <c r="A416" s="8" t="s">
        <v>119</v>
      </c>
      <c r="B416" s="9" t="s">
        <v>193</v>
      </c>
      <c r="C416" s="9" t="s">
        <v>112</v>
      </c>
      <c r="D416" s="9" t="s">
        <v>65</v>
      </c>
      <c r="E416" s="9" t="s">
        <v>301</v>
      </c>
      <c r="F416" s="9" t="s">
        <v>115</v>
      </c>
      <c r="G416" s="10">
        <f>G417</f>
        <v>1802400</v>
      </c>
      <c r="H416" s="33">
        <f>H417</f>
        <v>0</v>
      </c>
      <c r="I416" s="10">
        <f t="shared" si="236"/>
        <v>1802400</v>
      </c>
      <c r="J416" s="10">
        <f>J417</f>
        <v>1802400</v>
      </c>
      <c r="K416" s="27">
        <f>K417</f>
        <v>0</v>
      </c>
      <c r="L416" s="2">
        <f t="shared" si="237"/>
        <v>1802400</v>
      </c>
      <c r="M416" s="10">
        <f>M417</f>
        <v>1802400</v>
      </c>
      <c r="N416" s="33">
        <f>N417</f>
        <v>0</v>
      </c>
      <c r="O416" s="2">
        <f t="shared" si="238"/>
        <v>1802400</v>
      </c>
    </row>
    <row r="417" spans="1:15" ht="23.4" customHeight="1" x14ac:dyDescent="0.3">
      <c r="A417" s="8" t="s">
        <v>116</v>
      </c>
      <c r="B417" s="9" t="s">
        <v>193</v>
      </c>
      <c r="C417" s="9" t="s">
        <v>112</v>
      </c>
      <c r="D417" s="9" t="s">
        <v>65</v>
      </c>
      <c r="E417" s="9" t="s">
        <v>301</v>
      </c>
      <c r="F417" s="9" t="s">
        <v>117</v>
      </c>
      <c r="G417" s="53">
        <v>1802400</v>
      </c>
      <c r="H417" s="32">
        <v>0</v>
      </c>
      <c r="I417" s="10">
        <f t="shared" si="236"/>
        <v>1802400</v>
      </c>
      <c r="J417" s="53">
        <v>1802400</v>
      </c>
      <c r="K417" s="2">
        <v>0</v>
      </c>
      <c r="L417" s="2">
        <f t="shared" si="237"/>
        <v>1802400</v>
      </c>
      <c r="M417" s="53">
        <v>1802400</v>
      </c>
      <c r="N417" s="2">
        <v>0</v>
      </c>
      <c r="O417" s="2">
        <f t="shared" si="238"/>
        <v>1802400</v>
      </c>
    </row>
    <row r="418" spans="1:15" ht="33.6" customHeight="1" x14ac:dyDescent="0.25">
      <c r="A418" s="15" t="s">
        <v>211</v>
      </c>
      <c r="B418" s="9" t="s">
        <v>193</v>
      </c>
      <c r="C418" s="9" t="s">
        <v>112</v>
      </c>
      <c r="D418" s="9" t="s">
        <v>65</v>
      </c>
      <c r="E418" s="9" t="s">
        <v>309</v>
      </c>
      <c r="F418" s="9"/>
      <c r="G418" s="10">
        <f t="shared" ref="G418:G419" si="263">G419</f>
        <v>50000</v>
      </c>
      <c r="H418" s="33">
        <f>H419</f>
        <v>0</v>
      </c>
      <c r="I418" s="10">
        <f t="shared" si="236"/>
        <v>50000</v>
      </c>
      <c r="J418" s="10">
        <f t="shared" ref="J418:J419" si="264">J419</f>
        <v>50000</v>
      </c>
      <c r="K418" s="2">
        <f>K419</f>
        <v>0</v>
      </c>
      <c r="L418" s="2">
        <f t="shared" si="237"/>
        <v>50000</v>
      </c>
      <c r="M418" s="10">
        <f t="shared" ref="M418:M419" si="265">M419</f>
        <v>50000</v>
      </c>
      <c r="N418" s="2">
        <f>N419</f>
        <v>0</v>
      </c>
      <c r="O418" s="2">
        <f t="shared" si="238"/>
        <v>50000</v>
      </c>
    </row>
    <row r="419" spans="1:15" ht="31.8" customHeight="1" x14ac:dyDescent="0.25">
      <c r="A419" s="8" t="s">
        <v>119</v>
      </c>
      <c r="B419" s="9" t="s">
        <v>193</v>
      </c>
      <c r="C419" s="9" t="s">
        <v>112</v>
      </c>
      <c r="D419" s="9" t="s">
        <v>65</v>
      </c>
      <c r="E419" s="9" t="s">
        <v>309</v>
      </c>
      <c r="F419" s="9" t="s">
        <v>115</v>
      </c>
      <c r="G419" s="10">
        <f t="shared" si="263"/>
        <v>50000</v>
      </c>
      <c r="H419" s="32">
        <v>0</v>
      </c>
      <c r="I419" s="10">
        <f t="shared" si="236"/>
        <v>50000</v>
      </c>
      <c r="J419" s="10">
        <f t="shared" si="264"/>
        <v>50000</v>
      </c>
      <c r="K419" s="38">
        <v>0</v>
      </c>
      <c r="L419" s="2">
        <f t="shared" si="237"/>
        <v>50000</v>
      </c>
      <c r="M419" s="10">
        <f t="shared" si="265"/>
        <v>50000</v>
      </c>
      <c r="N419" s="38">
        <v>0</v>
      </c>
      <c r="O419" s="2">
        <f t="shared" si="238"/>
        <v>50000</v>
      </c>
    </row>
    <row r="420" spans="1:15" ht="22.8" customHeight="1" x14ac:dyDescent="0.25">
      <c r="A420" s="8" t="s">
        <v>116</v>
      </c>
      <c r="B420" s="9" t="s">
        <v>193</v>
      </c>
      <c r="C420" s="9" t="s">
        <v>112</v>
      </c>
      <c r="D420" s="9" t="s">
        <v>65</v>
      </c>
      <c r="E420" s="9" t="s">
        <v>309</v>
      </c>
      <c r="F420" s="9" t="s">
        <v>117</v>
      </c>
      <c r="G420" s="10">
        <v>50000</v>
      </c>
      <c r="H420" s="32">
        <f>H421</f>
        <v>0</v>
      </c>
      <c r="I420" s="10">
        <f t="shared" si="236"/>
        <v>50000</v>
      </c>
      <c r="J420" s="10">
        <v>50000</v>
      </c>
      <c r="K420" s="38">
        <f>K421</f>
        <v>0</v>
      </c>
      <c r="L420" s="2">
        <f t="shared" si="237"/>
        <v>50000</v>
      </c>
      <c r="M420" s="10">
        <v>50000</v>
      </c>
      <c r="N420" s="39">
        <f>N421</f>
        <v>0</v>
      </c>
      <c r="O420" s="2">
        <f t="shared" si="238"/>
        <v>50000</v>
      </c>
    </row>
    <row r="421" spans="1:15" ht="39" customHeight="1" x14ac:dyDescent="0.25">
      <c r="A421" s="8" t="s">
        <v>201</v>
      </c>
      <c r="B421" s="9" t="s">
        <v>193</v>
      </c>
      <c r="C421" s="9" t="s">
        <v>112</v>
      </c>
      <c r="D421" s="9" t="s">
        <v>65</v>
      </c>
      <c r="E421" s="9" t="s">
        <v>302</v>
      </c>
      <c r="F421" s="9"/>
      <c r="G421" s="10">
        <f t="shared" ref="G421:G422" si="266">G422</f>
        <v>40000</v>
      </c>
      <c r="H421" s="32">
        <f>H422</f>
        <v>0</v>
      </c>
      <c r="I421" s="10">
        <f t="shared" si="236"/>
        <v>40000</v>
      </c>
      <c r="J421" s="10">
        <f t="shared" ref="J421:J422" si="267">J422</f>
        <v>40000</v>
      </c>
      <c r="K421" s="38">
        <f>K422</f>
        <v>0</v>
      </c>
      <c r="L421" s="2">
        <f t="shared" si="237"/>
        <v>40000</v>
      </c>
      <c r="M421" s="10">
        <f t="shared" ref="M421:M422" si="268">M422</f>
        <v>40000</v>
      </c>
      <c r="N421" s="39">
        <f>N422</f>
        <v>0</v>
      </c>
      <c r="O421" s="2">
        <f t="shared" si="238"/>
        <v>40000</v>
      </c>
    </row>
    <row r="422" spans="1:15" ht="51.6" customHeight="1" x14ac:dyDescent="0.25">
      <c r="A422" s="8" t="s">
        <v>119</v>
      </c>
      <c r="B422" s="9" t="s">
        <v>193</v>
      </c>
      <c r="C422" s="9" t="s">
        <v>112</v>
      </c>
      <c r="D422" s="9" t="s">
        <v>65</v>
      </c>
      <c r="E422" s="9" t="s">
        <v>302</v>
      </c>
      <c r="F422" s="9" t="s">
        <v>115</v>
      </c>
      <c r="G422" s="10">
        <f t="shared" si="266"/>
        <v>40000</v>
      </c>
      <c r="H422" s="32">
        <v>0</v>
      </c>
      <c r="I422" s="10">
        <f t="shared" si="236"/>
        <v>40000</v>
      </c>
      <c r="J422" s="10">
        <f t="shared" si="267"/>
        <v>40000</v>
      </c>
      <c r="K422" s="39">
        <v>0</v>
      </c>
      <c r="L422" s="2">
        <f t="shared" si="237"/>
        <v>40000</v>
      </c>
      <c r="M422" s="10">
        <f t="shared" si="268"/>
        <v>40000</v>
      </c>
      <c r="N422" s="39">
        <v>0</v>
      </c>
      <c r="O422" s="2">
        <f t="shared" si="238"/>
        <v>40000</v>
      </c>
    </row>
    <row r="423" spans="1:15" ht="23.4" customHeight="1" x14ac:dyDescent="0.25">
      <c r="A423" s="8" t="s">
        <v>116</v>
      </c>
      <c r="B423" s="9" t="s">
        <v>193</v>
      </c>
      <c r="C423" s="9" t="s">
        <v>112</v>
      </c>
      <c r="D423" s="9" t="s">
        <v>65</v>
      </c>
      <c r="E423" s="9" t="s">
        <v>302</v>
      </c>
      <c r="F423" s="9" t="s">
        <v>117</v>
      </c>
      <c r="G423" s="10">
        <v>40000</v>
      </c>
      <c r="H423" s="10">
        <v>0</v>
      </c>
      <c r="I423" s="10">
        <f t="shared" si="236"/>
        <v>40000</v>
      </c>
      <c r="J423" s="10">
        <v>40000</v>
      </c>
      <c r="K423" s="10">
        <v>0</v>
      </c>
      <c r="L423" s="2">
        <f t="shared" si="237"/>
        <v>40000</v>
      </c>
      <c r="M423" s="10">
        <v>40000</v>
      </c>
      <c r="N423" s="10">
        <v>0</v>
      </c>
      <c r="O423" s="2">
        <f t="shared" si="238"/>
        <v>40000</v>
      </c>
    </row>
    <row r="424" spans="1:15" ht="84" customHeight="1" x14ac:dyDescent="0.25">
      <c r="A424" s="8" t="s">
        <v>310</v>
      </c>
      <c r="B424" s="9" t="s">
        <v>193</v>
      </c>
      <c r="C424" s="9" t="s">
        <v>112</v>
      </c>
      <c r="D424" s="9" t="s">
        <v>65</v>
      </c>
      <c r="E424" s="9" t="s">
        <v>311</v>
      </c>
      <c r="F424" s="9"/>
      <c r="G424" s="27">
        <f t="shared" ref="G424:G428" si="269">G425</f>
        <v>8046360</v>
      </c>
      <c r="H424" s="32">
        <f>H425</f>
        <v>0</v>
      </c>
      <c r="I424" s="10">
        <f t="shared" si="236"/>
        <v>8046360</v>
      </c>
      <c r="J424" s="27">
        <f t="shared" ref="J424:J428" si="270">J425</f>
        <v>7577640</v>
      </c>
      <c r="K424" s="2">
        <v>0</v>
      </c>
      <c r="L424" s="2">
        <f t="shared" si="237"/>
        <v>7577640</v>
      </c>
      <c r="M424" s="27">
        <f t="shared" ref="M424:M428" si="271">M425</f>
        <v>7577640</v>
      </c>
      <c r="N424" s="2">
        <v>0</v>
      </c>
      <c r="O424" s="2">
        <f t="shared" si="238"/>
        <v>7577640</v>
      </c>
    </row>
    <row r="425" spans="1:15" ht="48.6" customHeight="1" x14ac:dyDescent="0.25">
      <c r="A425" s="8" t="s">
        <v>119</v>
      </c>
      <c r="B425" s="9" t="s">
        <v>193</v>
      </c>
      <c r="C425" s="9" t="s">
        <v>112</v>
      </c>
      <c r="D425" s="9" t="s">
        <v>65</v>
      </c>
      <c r="E425" s="9" t="s">
        <v>311</v>
      </c>
      <c r="F425" s="9" t="s">
        <v>115</v>
      </c>
      <c r="G425" s="27">
        <f t="shared" si="269"/>
        <v>8046360</v>
      </c>
      <c r="H425" s="32">
        <f>H426</f>
        <v>0</v>
      </c>
      <c r="I425" s="10">
        <f t="shared" si="236"/>
        <v>8046360</v>
      </c>
      <c r="J425" s="27">
        <f t="shared" si="270"/>
        <v>7577640</v>
      </c>
      <c r="K425" s="10">
        <f>K426</f>
        <v>0</v>
      </c>
      <c r="L425" s="2">
        <f t="shared" si="237"/>
        <v>7577640</v>
      </c>
      <c r="M425" s="27">
        <f t="shared" si="271"/>
        <v>7577640</v>
      </c>
      <c r="N425" s="10">
        <f>N426</f>
        <v>0</v>
      </c>
      <c r="O425" s="2">
        <f t="shared" si="238"/>
        <v>7577640</v>
      </c>
    </row>
    <row r="426" spans="1:15" ht="19.2" customHeight="1" x14ac:dyDescent="0.25">
      <c r="A426" s="8" t="s">
        <v>116</v>
      </c>
      <c r="B426" s="9" t="s">
        <v>193</v>
      </c>
      <c r="C426" s="9" t="s">
        <v>112</v>
      </c>
      <c r="D426" s="9" t="s">
        <v>65</v>
      </c>
      <c r="E426" s="9" t="s">
        <v>311</v>
      </c>
      <c r="F426" s="9" t="s">
        <v>117</v>
      </c>
      <c r="G426" s="27">
        <v>8046360</v>
      </c>
      <c r="H426" s="32">
        <v>0</v>
      </c>
      <c r="I426" s="10">
        <f t="shared" si="236"/>
        <v>8046360</v>
      </c>
      <c r="J426" s="27">
        <v>7577640</v>
      </c>
      <c r="K426" s="10">
        <f>K427</f>
        <v>0</v>
      </c>
      <c r="L426" s="2">
        <f t="shared" si="237"/>
        <v>7577640</v>
      </c>
      <c r="M426" s="27">
        <v>7577640</v>
      </c>
      <c r="N426" s="10">
        <f>N427</f>
        <v>0</v>
      </c>
      <c r="O426" s="2">
        <f t="shared" si="238"/>
        <v>7577640</v>
      </c>
    </row>
    <row r="427" spans="1:15" ht="79.8" customHeight="1" x14ac:dyDescent="0.25">
      <c r="A427" s="8" t="s">
        <v>312</v>
      </c>
      <c r="B427" s="9" t="s">
        <v>193</v>
      </c>
      <c r="C427" s="9" t="s">
        <v>112</v>
      </c>
      <c r="D427" s="9" t="s">
        <v>65</v>
      </c>
      <c r="E427" s="9" t="s">
        <v>313</v>
      </c>
      <c r="F427" s="9"/>
      <c r="G427" s="27">
        <f t="shared" si="269"/>
        <v>14071260.24</v>
      </c>
      <c r="H427" s="32">
        <f>H428</f>
        <v>0</v>
      </c>
      <c r="I427" s="10">
        <f t="shared" si="236"/>
        <v>14071260.24</v>
      </c>
      <c r="J427" s="27">
        <f t="shared" si="270"/>
        <v>14071260.24</v>
      </c>
      <c r="K427" s="2">
        <v>0</v>
      </c>
      <c r="L427" s="2">
        <f t="shared" si="237"/>
        <v>14071260.24</v>
      </c>
      <c r="M427" s="27">
        <f t="shared" si="271"/>
        <v>13483616.25</v>
      </c>
      <c r="N427" s="2">
        <v>0</v>
      </c>
      <c r="O427" s="2">
        <f t="shared" si="238"/>
        <v>13483616.25</v>
      </c>
    </row>
    <row r="428" spans="1:15" ht="52.2" customHeight="1" x14ac:dyDescent="0.25">
      <c r="A428" s="8" t="s">
        <v>119</v>
      </c>
      <c r="B428" s="9" t="s">
        <v>193</v>
      </c>
      <c r="C428" s="9" t="s">
        <v>112</v>
      </c>
      <c r="D428" s="9" t="s">
        <v>65</v>
      </c>
      <c r="E428" s="9" t="s">
        <v>313</v>
      </c>
      <c r="F428" s="9" t="s">
        <v>115</v>
      </c>
      <c r="G428" s="27">
        <f t="shared" si="269"/>
        <v>14071260.24</v>
      </c>
      <c r="H428" s="32">
        <f>H429</f>
        <v>0</v>
      </c>
      <c r="I428" s="10">
        <f t="shared" si="236"/>
        <v>14071260.24</v>
      </c>
      <c r="J428" s="27">
        <f t="shared" si="270"/>
        <v>14071260.24</v>
      </c>
      <c r="K428" s="10">
        <f>K429</f>
        <v>0</v>
      </c>
      <c r="L428" s="2">
        <f t="shared" si="237"/>
        <v>14071260.24</v>
      </c>
      <c r="M428" s="27">
        <f t="shared" si="271"/>
        <v>13483616.25</v>
      </c>
      <c r="N428" s="10">
        <f>N429</f>
        <v>0</v>
      </c>
      <c r="O428" s="2">
        <f t="shared" si="238"/>
        <v>13483616.25</v>
      </c>
    </row>
    <row r="429" spans="1:15" ht="17.399999999999999" customHeight="1" x14ac:dyDescent="0.25">
      <c r="A429" s="8" t="s">
        <v>116</v>
      </c>
      <c r="B429" s="9" t="s">
        <v>193</v>
      </c>
      <c r="C429" s="9" t="s">
        <v>112</v>
      </c>
      <c r="D429" s="9" t="s">
        <v>65</v>
      </c>
      <c r="E429" s="9" t="s">
        <v>313</v>
      </c>
      <c r="F429" s="9" t="s">
        <v>117</v>
      </c>
      <c r="G429" s="27">
        <v>14071260.24</v>
      </c>
      <c r="H429" s="32">
        <v>0</v>
      </c>
      <c r="I429" s="10">
        <f t="shared" si="236"/>
        <v>14071260.24</v>
      </c>
      <c r="J429" s="27">
        <v>14071260.24</v>
      </c>
      <c r="K429" s="10">
        <f>K442</f>
        <v>0</v>
      </c>
      <c r="L429" s="2">
        <f t="shared" si="237"/>
        <v>14071260.24</v>
      </c>
      <c r="M429" s="27">
        <v>13483616.25</v>
      </c>
      <c r="N429" s="10">
        <f>N442</f>
        <v>0</v>
      </c>
      <c r="O429" s="2">
        <f t="shared" si="238"/>
        <v>13483616.25</v>
      </c>
    </row>
    <row r="430" spans="1:15" ht="32.4" customHeight="1" x14ac:dyDescent="0.25">
      <c r="A430" s="78" t="s">
        <v>372</v>
      </c>
      <c r="B430" s="9" t="s">
        <v>193</v>
      </c>
      <c r="C430" s="9" t="s">
        <v>112</v>
      </c>
      <c r="D430" s="9" t="s">
        <v>65</v>
      </c>
      <c r="E430" s="9" t="s">
        <v>373</v>
      </c>
      <c r="F430" s="9"/>
      <c r="G430" s="27">
        <f>G431</f>
        <v>0</v>
      </c>
      <c r="H430" s="27">
        <f>H431</f>
        <v>0</v>
      </c>
      <c r="I430" s="10">
        <f t="shared" si="236"/>
        <v>0</v>
      </c>
      <c r="J430" s="27">
        <f>J431</f>
        <v>52251358.090000004</v>
      </c>
      <c r="K430" s="27">
        <f>K431</f>
        <v>1135899.08</v>
      </c>
      <c r="L430" s="2">
        <f t="shared" si="237"/>
        <v>53387257.170000002</v>
      </c>
      <c r="M430" s="27">
        <f>M431</f>
        <v>53387257.170000002</v>
      </c>
      <c r="N430" s="27">
        <f>N431</f>
        <v>0</v>
      </c>
      <c r="O430" s="2">
        <f t="shared" si="238"/>
        <v>53387257.170000002</v>
      </c>
    </row>
    <row r="431" spans="1:15" ht="52.2" customHeight="1" x14ac:dyDescent="0.25">
      <c r="A431" s="8" t="s">
        <v>119</v>
      </c>
      <c r="B431" s="9" t="s">
        <v>193</v>
      </c>
      <c r="C431" s="9" t="s">
        <v>112</v>
      </c>
      <c r="D431" s="9" t="s">
        <v>65</v>
      </c>
      <c r="E431" s="9" t="s">
        <v>373</v>
      </c>
      <c r="F431" s="9" t="s">
        <v>115</v>
      </c>
      <c r="G431" s="27">
        <f>G432</f>
        <v>0</v>
      </c>
      <c r="H431" s="27">
        <f>H432</f>
        <v>0</v>
      </c>
      <c r="I431" s="10">
        <f t="shared" si="236"/>
        <v>0</v>
      </c>
      <c r="J431" s="27">
        <f>J432</f>
        <v>52251358.090000004</v>
      </c>
      <c r="K431" s="27">
        <f>K432</f>
        <v>1135899.08</v>
      </c>
      <c r="L431" s="2">
        <f t="shared" si="237"/>
        <v>53387257.170000002</v>
      </c>
      <c r="M431" s="27">
        <f>M432</f>
        <v>53387257.170000002</v>
      </c>
      <c r="N431" s="27">
        <f>N432</f>
        <v>0</v>
      </c>
      <c r="O431" s="2">
        <f t="shared" si="238"/>
        <v>53387257.170000002</v>
      </c>
    </row>
    <row r="432" spans="1:15" ht="19.8" customHeight="1" x14ac:dyDescent="0.25">
      <c r="A432" s="45" t="s">
        <v>116</v>
      </c>
      <c r="B432" s="46" t="s">
        <v>193</v>
      </c>
      <c r="C432" s="46" t="s">
        <v>112</v>
      </c>
      <c r="D432" s="46" t="s">
        <v>65</v>
      </c>
      <c r="E432" s="9" t="s">
        <v>373</v>
      </c>
      <c r="F432" s="46" t="s">
        <v>117</v>
      </c>
      <c r="G432" s="27">
        <v>0</v>
      </c>
      <c r="H432" s="32">
        <v>0</v>
      </c>
      <c r="I432" s="10">
        <f t="shared" si="236"/>
        <v>0</v>
      </c>
      <c r="J432" s="27">
        <v>52251358.090000004</v>
      </c>
      <c r="K432" s="58">
        <v>1135899.08</v>
      </c>
      <c r="L432" s="2">
        <f t="shared" si="237"/>
        <v>53387257.170000002</v>
      </c>
      <c r="M432" s="27">
        <v>53387257.170000002</v>
      </c>
      <c r="N432" s="58">
        <v>0</v>
      </c>
      <c r="O432" s="2">
        <f t="shared" si="238"/>
        <v>53387257.170000002</v>
      </c>
    </row>
    <row r="433" spans="1:15" ht="67.8" customHeight="1" x14ac:dyDescent="0.25">
      <c r="A433" s="8" t="s">
        <v>340</v>
      </c>
      <c r="B433" s="9" t="s">
        <v>193</v>
      </c>
      <c r="C433" s="9" t="s">
        <v>112</v>
      </c>
      <c r="D433" s="46" t="s">
        <v>65</v>
      </c>
      <c r="E433" s="9" t="s">
        <v>341</v>
      </c>
      <c r="F433" s="59"/>
      <c r="G433" s="27">
        <f>G434</f>
        <v>1058908.79</v>
      </c>
      <c r="H433" s="32">
        <f>H434</f>
        <v>0</v>
      </c>
      <c r="I433" s="10">
        <f t="shared" ref="I433:I435" si="272">G433+H433</f>
        <v>1058908.79</v>
      </c>
      <c r="J433" s="27">
        <f>J434</f>
        <v>1043862.88</v>
      </c>
      <c r="K433" s="27">
        <f>K434</f>
        <v>0</v>
      </c>
      <c r="L433" s="2">
        <f t="shared" si="237"/>
        <v>1043862.88</v>
      </c>
      <c r="M433" s="27">
        <f>M434</f>
        <v>1043862.88</v>
      </c>
      <c r="N433" s="27">
        <f>N434</f>
        <v>0</v>
      </c>
      <c r="O433" s="2">
        <f t="shared" si="238"/>
        <v>1043862.88</v>
      </c>
    </row>
    <row r="434" spans="1:15" ht="54.6" customHeight="1" x14ac:dyDescent="0.25">
      <c r="A434" s="8" t="s">
        <v>119</v>
      </c>
      <c r="B434" s="9" t="s">
        <v>193</v>
      </c>
      <c r="C434" s="9" t="s">
        <v>112</v>
      </c>
      <c r="D434" s="46" t="s">
        <v>65</v>
      </c>
      <c r="E434" s="9" t="s">
        <v>341</v>
      </c>
      <c r="F434" s="59">
        <v>600</v>
      </c>
      <c r="G434" s="27">
        <f>G435</f>
        <v>1058908.79</v>
      </c>
      <c r="H434" s="32">
        <f>H435</f>
        <v>0</v>
      </c>
      <c r="I434" s="10">
        <f t="shared" si="272"/>
        <v>1058908.79</v>
      </c>
      <c r="J434" s="27">
        <f>J435</f>
        <v>1043862.88</v>
      </c>
      <c r="K434" s="27">
        <f>K435</f>
        <v>0</v>
      </c>
      <c r="L434" s="2">
        <f t="shared" si="237"/>
        <v>1043862.88</v>
      </c>
      <c r="M434" s="27">
        <f>M435</f>
        <v>1043862.88</v>
      </c>
      <c r="N434" s="27">
        <f>N435</f>
        <v>0</v>
      </c>
      <c r="O434" s="2">
        <f t="shared" si="238"/>
        <v>1043862.88</v>
      </c>
    </row>
    <row r="435" spans="1:15" ht="25.2" customHeight="1" x14ac:dyDescent="0.25">
      <c r="A435" s="8" t="s">
        <v>116</v>
      </c>
      <c r="B435" s="9" t="s">
        <v>193</v>
      </c>
      <c r="C435" s="9" t="s">
        <v>112</v>
      </c>
      <c r="D435" s="46" t="s">
        <v>65</v>
      </c>
      <c r="E435" s="9" t="s">
        <v>341</v>
      </c>
      <c r="F435" s="59">
        <v>610</v>
      </c>
      <c r="G435" s="27">
        <v>1058908.79</v>
      </c>
      <c r="H435" s="32">
        <v>0</v>
      </c>
      <c r="I435" s="10">
        <f t="shared" si="272"/>
        <v>1058908.79</v>
      </c>
      <c r="J435" s="27">
        <v>1043862.88</v>
      </c>
      <c r="K435" s="58">
        <v>0</v>
      </c>
      <c r="L435" s="2">
        <f t="shared" si="237"/>
        <v>1043862.88</v>
      </c>
      <c r="M435" s="27">
        <v>1043862.88</v>
      </c>
      <c r="N435" s="58">
        <v>0</v>
      </c>
      <c r="O435" s="2">
        <f t="shared" si="238"/>
        <v>1043862.88</v>
      </c>
    </row>
    <row r="436" spans="1:15" ht="45" customHeight="1" x14ac:dyDescent="0.25">
      <c r="A436" s="8" t="s">
        <v>204</v>
      </c>
      <c r="B436" s="9" t="s">
        <v>193</v>
      </c>
      <c r="C436" s="9" t="s">
        <v>112</v>
      </c>
      <c r="D436" s="9" t="s">
        <v>65</v>
      </c>
      <c r="E436" s="9" t="s">
        <v>305</v>
      </c>
      <c r="F436" s="9"/>
      <c r="G436" s="27">
        <f>G437</f>
        <v>0</v>
      </c>
      <c r="H436" s="27">
        <f>H437</f>
        <v>0</v>
      </c>
      <c r="I436" s="10">
        <f t="shared" si="236"/>
        <v>0</v>
      </c>
      <c r="J436" s="27"/>
      <c r="K436" s="58"/>
      <c r="L436" s="2"/>
      <c r="M436" s="27"/>
      <c r="N436" s="58"/>
      <c r="O436" s="2"/>
    </row>
    <row r="437" spans="1:15" ht="46.2" customHeight="1" x14ac:dyDescent="0.25">
      <c r="A437" s="8" t="s">
        <v>119</v>
      </c>
      <c r="B437" s="9" t="s">
        <v>193</v>
      </c>
      <c r="C437" s="9" t="s">
        <v>112</v>
      </c>
      <c r="D437" s="9" t="s">
        <v>65</v>
      </c>
      <c r="E437" s="9" t="s">
        <v>305</v>
      </c>
      <c r="F437" s="9" t="s">
        <v>115</v>
      </c>
      <c r="G437" s="27">
        <f>G438</f>
        <v>0</v>
      </c>
      <c r="H437" s="27">
        <f>H438</f>
        <v>0</v>
      </c>
      <c r="I437" s="10">
        <f t="shared" si="236"/>
        <v>0</v>
      </c>
      <c r="J437" s="27"/>
      <c r="K437" s="58"/>
      <c r="L437" s="2"/>
      <c r="M437" s="27"/>
      <c r="N437" s="58"/>
      <c r="O437" s="2"/>
    </row>
    <row r="438" spans="1:15" ht="19.2" customHeight="1" x14ac:dyDescent="0.25">
      <c r="A438" s="8" t="s">
        <v>116</v>
      </c>
      <c r="B438" s="9" t="s">
        <v>193</v>
      </c>
      <c r="C438" s="9" t="s">
        <v>112</v>
      </c>
      <c r="D438" s="9" t="s">
        <v>65</v>
      </c>
      <c r="E438" s="9" t="s">
        <v>305</v>
      </c>
      <c r="F438" s="9" t="s">
        <v>117</v>
      </c>
      <c r="G438" s="27">
        <v>0</v>
      </c>
      <c r="H438" s="32">
        <v>0</v>
      </c>
      <c r="I438" s="10">
        <f t="shared" si="236"/>
        <v>0</v>
      </c>
      <c r="J438" s="27"/>
      <c r="K438" s="58"/>
      <c r="L438" s="2"/>
      <c r="M438" s="27"/>
      <c r="N438" s="58"/>
      <c r="O438" s="2"/>
    </row>
    <row r="439" spans="1:15" ht="55.2" customHeight="1" x14ac:dyDescent="0.25">
      <c r="A439" s="8" t="s">
        <v>338</v>
      </c>
      <c r="B439" s="9" t="s">
        <v>193</v>
      </c>
      <c r="C439" s="9" t="s">
        <v>112</v>
      </c>
      <c r="D439" s="9" t="s">
        <v>65</v>
      </c>
      <c r="E439" s="9" t="s">
        <v>339</v>
      </c>
      <c r="F439" s="9"/>
      <c r="G439" s="27">
        <f>G440</f>
        <v>0</v>
      </c>
      <c r="H439" s="27">
        <f>H440</f>
        <v>0</v>
      </c>
      <c r="I439" s="10">
        <f t="shared" si="236"/>
        <v>0</v>
      </c>
      <c r="J439" s="27"/>
      <c r="K439" s="58"/>
      <c r="L439" s="2"/>
      <c r="M439" s="27"/>
      <c r="N439" s="58"/>
      <c r="O439" s="2"/>
    </row>
    <row r="440" spans="1:15" ht="49.2" customHeight="1" x14ac:dyDescent="0.25">
      <c r="A440" s="8" t="s">
        <v>119</v>
      </c>
      <c r="B440" s="9" t="s">
        <v>193</v>
      </c>
      <c r="C440" s="9" t="s">
        <v>112</v>
      </c>
      <c r="D440" s="9" t="s">
        <v>65</v>
      </c>
      <c r="E440" s="9" t="s">
        <v>339</v>
      </c>
      <c r="F440" s="9" t="s">
        <v>115</v>
      </c>
      <c r="G440" s="27">
        <f>G441</f>
        <v>0</v>
      </c>
      <c r="H440" s="27">
        <f>H441</f>
        <v>0</v>
      </c>
      <c r="I440" s="10">
        <f t="shared" si="236"/>
        <v>0</v>
      </c>
      <c r="J440" s="27"/>
      <c r="K440" s="58"/>
      <c r="L440" s="2"/>
      <c r="M440" s="27"/>
      <c r="N440" s="58"/>
      <c r="O440" s="2"/>
    </row>
    <row r="441" spans="1:15" ht="22.8" customHeight="1" x14ac:dyDescent="0.25">
      <c r="A441" s="8" t="s">
        <v>116</v>
      </c>
      <c r="B441" s="9" t="s">
        <v>193</v>
      </c>
      <c r="C441" s="9" t="s">
        <v>112</v>
      </c>
      <c r="D441" s="9" t="s">
        <v>65</v>
      </c>
      <c r="E441" s="9" t="s">
        <v>339</v>
      </c>
      <c r="F441" s="9" t="s">
        <v>117</v>
      </c>
      <c r="G441" s="27">
        <v>0</v>
      </c>
      <c r="H441" s="32">
        <v>0</v>
      </c>
      <c r="I441" s="10">
        <f t="shared" si="236"/>
        <v>0</v>
      </c>
      <c r="J441" s="27"/>
      <c r="K441" s="58"/>
      <c r="L441" s="2"/>
      <c r="M441" s="27"/>
      <c r="N441" s="58"/>
      <c r="O441" s="2"/>
    </row>
    <row r="442" spans="1:15" ht="67.2" customHeight="1" x14ac:dyDescent="0.25">
      <c r="A442" s="8" t="s">
        <v>217</v>
      </c>
      <c r="B442" s="9" t="s">
        <v>193</v>
      </c>
      <c r="C442" s="9" t="s">
        <v>112</v>
      </c>
      <c r="D442" s="9" t="s">
        <v>65</v>
      </c>
      <c r="E442" s="9" t="s">
        <v>314</v>
      </c>
      <c r="F442" s="9"/>
      <c r="G442" s="27">
        <f t="shared" ref="G442" si="273">G443</f>
        <v>348659.43</v>
      </c>
      <c r="H442" s="32">
        <v>0</v>
      </c>
      <c r="I442" s="10">
        <f t="shared" si="236"/>
        <v>348659.43</v>
      </c>
      <c r="J442" s="27">
        <f t="shared" ref="J442" si="274">J443</f>
        <v>361994</v>
      </c>
      <c r="K442" s="2">
        <v>0</v>
      </c>
      <c r="L442" s="2">
        <f t="shared" si="237"/>
        <v>361994</v>
      </c>
      <c r="M442" s="27">
        <f t="shared" ref="M442" si="275">M443</f>
        <v>361994</v>
      </c>
      <c r="N442" s="2">
        <v>0</v>
      </c>
      <c r="O442" s="2">
        <f t="shared" si="238"/>
        <v>361994</v>
      </c>
    </row>
    <row r="443" spans="1:15" ht="46.2" customHeight="1" x14ac:dyDescent="0.25">
      <c r="A443" s="8" t="s">
        <v>119</v>
      </c>
      <c r="B443" s="9" t="s">
        <v>193</v>
      </c>
      <c r="C443" s="9" t="s">
        <v>112</v>
      </c>
      <c r="D443" s="9" t="s">
        <v>65</v>
      </c>
      <c r="E443" s="9" t="s">
        <v>314</v>
      </c>
      <c r="F443" s="9" t="s">
        <v>115</v>
      </c>
      <c r="G443" s="27">
        <f>G444</f>
        <v>348659.43</v>
      </c>
      <c r="H443" s="32">
        <f>H444</f>
        <v>0</v>
      </c>
      <c r="I443" s="10">
        <f t="shared" si="236"/>
        <v>348659.43</v>
      </c>
      <c r="J443" s="27">
        <f>J444</f>
        <v>361994</v>
      </c>
      <c r="K443" s="27">
        <f>K444</f>
        <v>0</v>
      </c>
      <c r="L443" s="2">
        <f t="shared" si="237"/>
        <v>361994</v>
      </c>
      <c r="M443" s="27">
        <f>M444</f>
        <v>361994</v>
      </c>
      <c r="N443" s="33">
        <f>N444</f>
        <v>0</v>
      </c>
      <c r="O443" s="2">
        <f t="shared" si="238"/>
        <v>361994</v>
      </c>
    </row>
    <row r="444" spans="1:15" ht="21.6" customHeight="1" x14ac:dyDescent="0.25">
      <c r="A444" s="8" t="s">
        <v>116</v>
      </c>
      <c r="B444" s="9" t="s">
        <v>193</v>
      </c>
      <c r="C444" s="9" t="s">
        <v>112</v>
      </c>
      <c r="D444" s="9" t="s">
        <v>65</v>
      </c>
      <c r="E444" s="9" t="s">
        <v>314</v>
      </c>
      <c r="F444" s="9" t="s">
        <v>117</v>
      </c>
      <c r="G444" s="27">
        <v>348659.43</v>
      </c>
      <c r="H444" s="32">
        <f>H448</f>
        <v>0</v>
      </c>
      <c r="I444" s="10">
        <f t="shared" si="236"/>
        <v>348659.43</v>
      </c>
      <c r="J444" s="27">
        <v>361994</v>
      </c>
      <c r="K444" s="27">
        <f>K448</f>
        <v>0</v>
      </c>
      <c r="L444" s="2">
        <f t="shared" si="237"/>
        <v>361994</v>
      </c>
      <c r="M444" s="27">
        <v>361994</v>
      </c>
      <c r="N444" s="33">
        <f>N448</f>
        <v>0</v>
      </c>
      <c r="O444" s="2">
        <f t="shared" si="238"/>
        <v>361994</v>
      </c>
    </row>
    <row r="445" spans="1:15" ht="34.799999999999997" customHeight="1" x14ac:dyDescent="0.25">
      <c r="A445" s="8" t="s">
        <v>329</v>
      </c>
      <c r="B445" s="9" t="s">
        <v>193</v>
      </c>
      <c r="C445" s="9" t="s">
        <v>112</v>
      </c>
      <c r="D445" s="46" t="s">
        <v>65</v>
      </c>
      <c r="E445" s="9" t="s">
        <v>330</v>
      </c>
      <c r="F445" s="59"/>
      <c r="G445" s="27">
        <f>G446</f>
        <v>0</v>
      </c>
      <c r="H445" s="32">
        <f>H446</f>
        <v>0</v>
      </c>
      <c r="I445" s="10">
        <f t="shared" si="236"/>
        <v>0</v>
      </c>
      <c r="J445" s="27"/>
      <c r="K445" s="60"/>
      <c r="L445" s="2"/>
      <c r="M445" s="27"/>
      <c r="N445" s="33"/>
      <c r="O445" s="2"/>
    </row>
    <row r="446" spans="1:15" ht="34.799999999999997" customHeight="1" x14ac:dyDescent="0.25">
      <c r="A446" s="8" t="s">
        <v>119</v>
      </c>
      <c r="B446" s="9" t="s">
        <v>193</v>
      </c>
      <c r="C446" s="9" t="s">
        <v>112</v>
      </c>
      <c r="D446" s="46" t="s">
        <v>65</v>
      </c>
      <c r="E446" s="9" t="s">
        <v>330</v>
      </c>
      <c r="F446" s="59">
        <v>600</v>
      </c>
      <c r="G446" s="27">
        <f>G447</f>
        <v>0</v>
      </c>
      <c r="H446" s="32">
        <f>H447</f>
        <v>0</v>
      </c>
      <c r="I446" s="10">
        <f t="shared" ref="I446:I447" si="276">G446+H446</f>
        <v>0</v>
      </c>
      <c r="J446" s="27"/>
      <c r="K446" s="60"/>
      <c r="L446" s="2"/>
      <c r="M446" s="27"/>
      <c r="N446" s="33"/>
      <c r="O446" s="2"/>
    </row>
    <row r="447" spans="1:15" ht="22.8" customHeight="1" x14ac:dyDescent="0.25">
      <c r="A447" s="8" t="s">
        <v>116</v>
      </c>
      <c r="B447" s="9" t="s">
        <v>193</v>
      </c>
      <c r="C447" s="9" t="s">
        <v>112</v>
      </c>
      <c r="D447" s="46" t="s">
        <v>65</v>
      </c>
      <c r="E447" s="9" t="s">
        <v>330</v>
      </c>
      <c r="F447" s="59">
        <v>610</v>
      </c>
      <c r="G447" s="27">
        <v>0</v>
      </c>
      <c r="H447" s="32"/>
      <c r="I447" s="10">
        <f t="shared" si="276"/>
        <v>0</v>
      </c>
      <c r="J447" s="27"/>
      <c r="K447" s="60"/>
      <c r="L447" s="2"/>
      <c r="M447" s="27"/>
      <c r="N447" s="33"/>
      <c r="O447" s="2"/>
    </row>
    <row r="448" spans="1:15" ht="48.6" customHeight="1" x14ac:dyDescent="0.25">
      <c r="A448" s="8" t="s">
        <v>218</v>
      </c>
      <c r="B448" s="9" t="s">
        <v>193</v>
      </c>
      <c r="C448" s="9" t="s">
        <v>112</v>
      </c>
      <c r="D448" s="9" t="s">
        <v>65</v>
      </c>
      <c r="E448" s="9" t="s">
        <v>315</v>
      </c>
      <c r="F448" s="9"/>
      <c r="G448" s="27">
        <f t="shared" ref="G448:G449" si="277">G449</f>
        <v>201482.94</v>
      </c>
      <c r="H448" s="32">
        <v>0</v>
      </c>
      <c r="I448" s="10">
        <f t="shared" ref="I448:I482" si="278">G448+H448</f>
        <v>201482.94</v>
      </c>
      <c r="J448" s="27">
        <f t="shared" ref="J448:J449" si="279">J449</f>
        <v>309253.67</v>
      </c>
      <c r="K448" s="2">
        <v>0</v>
      </c>
      <c r="L448" s="2">
        <f t="shared" ref="L448:L482" si="280">J448+K448</f>
        <v>309253.67</v>
      </c>
      <c r="M448" s="27">
        <f t="shared" ref="M448:M449" si="281">M449</f>
        <v>309253.67</v>
      </c>
      <c r="N448" s="33">
        <v>0</v>
      </c>
      <c r="O448" s="2">
        <f t="shared" ref="O448:O482" si="282">M448+N448</f>
        <v>309253.67</v>
      </c>
    </row>
    <row r="449" spans="1:15" ht="52.8" customHeight="1" x14ac:dyDescent="0.25">
      <c r="A449" s="8" t="s">
        <v>119</v>
      </c>
      <c r="B449" s="9" t="s">
        <v>193</v>
      </c>
      <c r="C449" s="9" t="s">
        <v>112</v>
      </c>
      <c r="D449" s="9" t="s">
        <v>65</v>
      </c>
      <c r="E449" s="9" t="s">
        <v>315</v>
      </c>
      <c r="F449" s="9" t="s">
        <v>115</v>
      </c>
      <c r="G449" s="27">
        <f t="shared" si="277"/>
        <v>201482.94</v>
      </c>
      <c r="H449" s="32">
        <f>H450</f>
        <v>0</v>
      </c>
      <c r="I449" s="10">
        <f t="shared" si="278"/>
        <v>201482.94</v>
      </c>
      <c r="J449" s="27">
        <f t="shared" si="279"/>
        <v>309253.67</v>
      </c>
      <c r="K449" s="27">
        <f>K450</f>
        <v>0</v>
      </c>
      <c r="L449" s="2">
        <f t="shared" si="280"/>
        <v>309253.67</v>
      </c>
      <c r="M449" s="27">
        <f t="shared" si="281"/>
        <v>309253.67</v>
      </c>
      <c r="N449" s="33">
        <v>0</v>
      </c>
      <c r="O449" s="2">
        <f t="shared" si="282"/>
        <v>309253.67</v>
      </c>
    </row>
    <row r="450" spans="1:15" ht="19.2" customHeight="1" x14ac:dyDescent="0.25">
      <c r="A450" s="45" t="s">
        <v>116</v>
      </c>
      <c r="B450" s="46" t="s">
        <v>193</v>
      </c>
      <c r="C450" s="46" t="s">
        <v>112</v>
      </c>
      <c r="D450" s="46" t="s">
        <v>65</v>
      </c>
      <c r="E450" s="9" t="s">
        <v>315</v>
      </c>
      <c r="F450" s="46" t="s">
        <v>117</v>
      </c>
      <c r="G450" s="54">
        <v>201482.94</v>
      </c>
      <c r="H450" s="32">
        <f>H451</f>
        <v>0</v>
      </c>
      <c r="I450" s="10">
        <f t="shared" si="278"/>
        <v>201482.94</v>
      </c>
      <c r="J450" s="54">
        <v>309253.67</v>
      </c>
      <c r="K450" s="27">
        <f>K451</f>
        <v>0</v>
      </c>
      <c r="L450" s="2">
        <f t="shared" si="280"/>
        <v>309253.67</v>
      </c>
      <c r="M450" s="54">
        <v>309253.67</v>
      </c>
      <c r="N450" s="33">
        <f>N451</f>
        <v>0</v>
      </c>
      <c r="O450" s="2">
        <f t="shared" si="282"/>
        <v>309253.67</v>
      </c>
    </row>
    <row r="451" spans="1:15" ht="25.8" customHeight="1" x14ac:dyDescent="0.25">
      <c r="A451" s="8" t="s">
        <v>126</v>
      </c>
      <c r="B451" s="9" t="s">
        <v>193</v>
      </c>
      <c r="C451" s="9" t="s">
        <v>112</v>
      </c>
      <c r="D451" s="9" t="s">
        <v>112</v>
      </c>
      <c r="E451" s="9"/>
      <c r="F451" s="9"/>
      <c r="G451" s="10">
        <f t="shared" ref="G451:G453" si="283">G452</f>
        <v>1041300</v>
      </c>
      <c r="H451" s="32">
        <v>0</v>
      </c>
      <c r="I451" s="10">
        <f t="shared" si="278"/>
        <v>1041300</v>
      </c>
      <c r="J451" s="10">
        <f t="shared" ref="J451:J453" si="284">J452</f>
        <v>1041300</v>
      </c>
      <c r="K451" s="2">
        <v>0</v>
      </c>
      <c r="L451" s="2">
        <f t="shared" si="280"/>
        <v>1041300</v>
      </c>
      <c r="M451" s="10">
        <f t="shared" ref="M451:M453" si="285">M452</f>
        <v>1041300</v>
      </c>
      <c r="N451" s="2">
        <v>0</v>
      </c>
      <c r="O451" s="2">
        <f t="shared" si="282"/>
        <v>1041300</v>
      </c>
    </row>
    <row r="452" spans="1:15" ht="34.200000000000003" customHeight="1" x14ac:dyDescent="0.25">
      <c r="A452" s="14" t="s">
        <v>212</v>
      </c>
      <c r="B452" s="16" t="s">
        <v>193</v>
      </c>
      <c r="C452" s="16" t="s">
        <v>112</v>
      </c>
      <c r="D452" s="16" t="s">
        <v>112</v>
      </c>
      <c r="E452" s="16" t="s">
        <v>316</v>
      </c>
      <c r="F452" s="16"/>
      <c r="G452" s="10">
        <f t="shared" si="283"/>
        <v>1041300</v>
      </c>
      <c r="H452" s="33">
        <f>H453</f>
        <v>0</v>
      </c>
      <c r="I452" s="10">
        <f t="shared" si="278"/>
        <v>1041300</v>
      </c>
      <c r="J452" s="10">
        <f t="shared" si="284"/>
        <v>1041300</v>
      </c>
      <c r="K452" s="33">
        <f>K453</f>
        <v>0</v>
      </c>
      <c r="L452" s="2">
        <f t="shared" si="280"/>
        <v>1041300</v>
      </c>
      <c r="M452" s="10">
        <f t="shared" si="285"/>
        <v>1041300</v>
      </c>
      <c r="N452" s="33">
        <f>N453</f>
        <v>0</v>
      </c>
      <c r="O452" s="2">
        <f t="shared" si="282"/>
        <v>1041300</v>
      </c>
    </row>
    <row r="453" spans="1:15" ht="58.8" customHeight="1" x14ac:dyDescent="0.25">
      <c r="A453" s="14" t="s">
        <v>119</v>
      </c>
      <c r="B453" s="16" t="s">
        <v>193</v>
      </c>
      <c r="C453" s="16" t="s">
        <v>112</v>
      </c>
      <c r="D453" s="16" t="s">
        <v>112</v>
      </c>
      <c r="E453" s="16" t="s">
        <v>316</v>
      </c>
      <c r="F453" s="16" t="s">
        <v>115</v>
      </c>
      <c r="G453" s="10">
        <f t="shared" si="283"/>
        <v>1041300</v>
      </c>
      <c r="H453" s="33">
        <f>H454</f>
        <v>0</v>
      </c>
      <c r="I453" s="10">
        <f t="shared" si="278"/>
        <v>1041300</v>
      </c>
      <c r="J453" s="10">
        <f t="shared" si="284"/>
        <v>1041300</v>
      </c>
      <c r="K453" s="33">
        <f>K454</f>
        <v>0</v>
      </c>
      <c r="L453" s="2">
        <f t="shared" si="280"/>
        <v>1041300</v>
      </c>
      <c r="M453" s="10">
        <f t="shared" si="285"/>
        <v>1041300</v>
      </c>
      <c r="N453" s="33">
        <f>N454</f>
        <v>0</v>
      </c>
      <c r="O453" s="2">
        <f t="shared" si="282"/>
        <v>1041300</v>
      </c>
    </row>
    <row r="454" spans="1:15" ht="26.4" customHeight="1" x14ac:dyDescent="0.25">
      <c r="A454" s="14" t="s">
        <v>116</v>
      </c>
      <c r="B454" s="16" t="s">
        <v>193</v>
      </c>
      <c r="C454" s="16" t="s">
        <v>112</v>
      </c>
      <c r="D454" s="16" t="s">
        <v>112</v>
      </c>
      <c r="E454" s="16" t="s">
        <v>316</v>
      </c>
      <c r="F454" s="16" t="s">
        <v>117</v>
      </c>
      <c r="G454" s="10">
        <v>1041300</v>
      </c>
      <c r="H454" s="33">
        <v>0</v>
      </c>
      <c r="I454" s="10">
        <f t="shared" si="278"/>
        <v>1041300</v>
      </c>
      <c r="J454" s="10">
        <v>1041300</v>
      </c>
      <c r="K454" s="33">
        <v>0</v>
      </c>
      <c r="L454" s="2">
        <f t="shared" si="280"/>
        <v>1041300</v>
      </c>
      <c r="M454" s="10">
        <v>1041300</v>
      </c>
      <c r="N454" s="33">
        <v>0</v>
      </c>
      <c r="O454" s="2">
        <f t="shared" si="282"/>
        <v>1041300</v>
      </c>
    </row>
    <row r="455" spans="1:15" ht="27" customHeight="1" x14ac:dyDescent="0.25">
      <c r="A455" s="8" t="s">
        <v>213</v>
      </c>
      <c r="B455" s="9" t="s">
        <v>193</v>
      </c>
      <c r="C455" s="9" t="s">
        <v>112</v>
      </c>
      <c r="D455" s="9" t="s">
        <v>71</v>
      </c>
      <c r="E455" s="9"/>
      <c r="F455" s="9"/>
      <c r="G455" s="47">
        <f>G456+G459+G466+G471</f>
        <v>10006305</v>
      </c>
      <c r="H455" s="47">
        <f>H456+H459+H466+H47+H471</f>
        <v>0</v>
      </c>
      <c r="I455" s="10">
        <f t="shared" si="278"/>
        <v>10006305</v>
      </c>
      <c r="J455" s="47">
        <f>J456+J459+J466+J471</f>
        <v>10228741</v>
      </c>
      <c r="K455" s="33">
        <f>K456</f>
        <v>0</v>
      </c>
      <c r="L455" s="2">
        <f t="shared" si="280"/>
        <v>10228741</v>
      </c>
      <c r="M455" s="47">
        <f>M456+M459+M466+M471</f>
        <v>10285834</v>
      </c>
      <c r="N455" s="33">
        <f>N456</f>
        <v>0</v>
      </c>
      <c r="O455" s="2">
        <f t="shared" si="282"/>
        <v>10285834</v>
      </c>
    </row>
    <row r="456" spans="1:15" ht="46.2" customHeight="1" x14ac:dyDescent="0.25">
      <c r="A456" s="8" t="s">
        <v>35</v>
      </c>
      <c r="B456" s="9" t="s">
        <v>193</v>
      </c>
      <c r="C456" s="9" t="s">
        <v>112</v>
      </c>
      <c r="D456" s="9" t="s">
        <v>71</v>
      </c>
      <c r="E456" s="9" t="s">
        <v>317</v>
      </c>
      <c r="F456" s="9"/>
      <c r="G456" s="10">
        <f t="shared" ref="G456:G457" si="286">G457</f>
        <v>1670517</v>
      </c>
      <c r="H456" s="33">
        <f>H457</f>
        <v>0</v>
      </c>
      <c r="I456" s="10">
        <f t="shared" si="278"/>
        <v>1670517</v>
      </c>
      <c r="J456" s="10">
        <f t="shared" ref="J456:J457" si="287">J457</f>
        <v>1670517</v>
      </c>
      <c r="K456" s="33">
        <f>K457</f>
        <v>0</v>
      </c>
      <c r="L456" s="2">
        <f t="shared" si="280"/>
        <v>1670517</v>
      </c>
      <c r="M456" s="10">
        <f t="shared" ref="M456:M457" si="288">M457</f>
        <v>1670517</v>
      </c>
      <c r="N456" s="33">
        <f>N457</f>
        <v>0</v>
      </c>
      <c r="O456" s="2">
        <f t="shared" si="282"/>
        <v>1670517</v>
      </c>
    </row>
    <row r="457" spans="1:15" ht="108" customHeight="1" x14ac:dyDescent="0.25">
      <c r="A457" s="8" t="s">
        <v>31</v>
      </c>
      <c r="B457" s="9" t="s">
        <v>193</v>
      </c>
      <c r="C457" s="9" t="s">
        <v>112</v>
      </c>
      <c r="D457" s="9" t="s">
        <v>71</v>
      </c>
      <c r="E457" s="9" t="s">
        <v>317</v>
      </c>
      <c r="F457" s="9" t="s">
        <v>32</v>
      </c>
      <c r="G457" s="10">
        <f t="shared" si="286"/>
        <v>1670517</v>
      </c>
      <c r="H457" s="33">
        <v>0</v>
      </c>
      <c r="I457" s="10">
        <f t="shared" si="278"/>
        <v>1670517</v>
      </c>
      <c r="J457" s="10">
        <f t="shared" si="287"/>
        <v>1670517</v>
      </c>
      <c r="K457" s="33">
        <v>0</v>
      </c>
      <c r="L457" s="2">
        <f t="shared" si="280"/>
        <v>1670517</v>
      </c>
      <c r="M457" s="10">
        <f t="shared" si="288"/>
        <v>1670517</v>
      </c>
      <c r="N457" s="33">
        <v>0</v>
      </c>
      <c r="O457" s="2">
        <f t="shared" si="282"/>
        <v>1670517</v>
      </c>
    </row>
    <row r="458" spans="1:15" ht="43.2" customHeight="1" x14ac:dyDescent="0.25">
      <c r="A458" s="8" t="s">
        <v>33</v>
      </c>
      <c r="B458" s="9" t="s">
        <v>193</v>
      </c>
      <c r="C458" s="9" t="s">
        <v>112</v>
      </c>
      <c r="D458" s="9" t="s">
        <v>71</v>
      </c>
      <c r="E458" s="9" t="s">
        <v>317</v>
      </c>
      <c r="F458" s="9" t="s">
        <v>34</v>
      </c>
      <c r="G458" s="47">
        <v>1670517</v>
      </c>
      <c r="H458" s="33">
        <f>H459</f>
        <v>0</v>
      </c>
      <c r="I458" s="10">
        <f t="shared" si="278"/>
        <v>1670517</v>
      </c>
      <c r="J458" s="47">
        <v>1670517</v>
      </c>
      <c r="K458" s="33">
        <f>K459</f>
        <v>0</v>
      </c>
      <c r="L458" s="2">
        <f t="shared" si="280"/>
        <v>1670517</v>
      </c>
      <c r="M458" s="47">
        <v>1670517</v>
      </c>
      <c r="N458" s="33">
        <f>N459</f>
        <v>0</v>
      </c>
      <c r="O458" s="2">
        <f t="shared" si="282"/>
        <v>1670517</v>
      </c>
    </row>
    <row r="459" spans="1:15" ht="49.8" customHeight="1" x14ac:dyDescent="0.25">
      <c r="A459" s="8" t="s">
        <v>131</v>
      </c>
      <c r="B459" s="9" t="s">
        <v>193</v>
      </c>
      <c r="C459" s="9" t="s">
        <v>112</v>
      </c>
      <c r="D459" s="9" t="s">
        <v>71</v>
      </c>
      <c r="E459" s="9" t="s">
        <v>264</v>
      </c>
      <c r="F459" s="9"/>
      <c r="G459" s="10">
        <f>G460+G462+G464</f>
        <v>7016752</v>
      </c>
      <c r="H459" s="33">
        <f>H460</f>
        <v>0</v>
      </c>
      <c r="I459" s="10">
        <f t="shared" si="278"/>
        <v>7016752</v>
      </c>
      <c r="J459" s="10">
        <f>J460+J462+J464</f>
        <v>7012716</v>
      </c>
      <c r="K459" s="33">
        <f>K460</f>
        <v>0</v>
      </c>
      <c r="L459" s="2">
        <f t="shared" si="280"/>
        <v>7012716</v>
      </c>
      <c r="M459" s="10">
        <f>M460+M462+M464</f>
        <v>7017567</v>
      </c>
      <c r="N459" s="33">
        <f>N460</f>
        <v>0</v>
      </c>
      <c r="O459" s="2">
        <f t="shared" si="282"/>
        <v>7017567</v>
      </c>
    </row>
    <row r="460" spans="1:15" ht="97.2" customHeight="1" x14ac:dyDescent="0.25">
      <c r="A460" s="8" t="s">
        <v>73</v>
      </c>
      <c r="B460" s="9" t="s">
        <v>193</v>
      </c>
      <c r="C460" s="9" t="s">
        <v>112</v>
      </c>
      <c r="D460" s="9" t="s">
        <v>71</v>
      </c>
      <c r="E460" s="9" t="s">
        <v>264</v>
      </c>
      <c r="F460" s="9" t="s">
        <v>32</v>
      </c>
      <c r="G460" s="10">
        <f>G461</f>
        <v>6391452</v>
      </c>
      <c r="H460" s="33">
        <v>0</v>
      </c>
      <c r="I460" s="10">
        <f t="shared" si="278"/>
        <v>6391452</v>
      </c>
      <c r="J460" s="10">
        <f>J461</f>
        <v>6391452</v>
      </c>
      <c r="K460" s="33">
        <v>0</v>
      </c>
      <c r="L460" s="2">
        <f t="shared" si="280"/>
        <v>6391452</v>
      </c>
      <c r="M460" s="10">
        <f>M461</f>
        <v>6391452</v>
      </c>
      <c r="N460" s="33">
        <v>0</v>
      </c>
      <c r="O460" s="2">
        <f t="shared" si="282"/>
        <v>6391452</v>
      </c>
    </row>
    <row r="461" spans="1:15" ht="36" customHeight="1" x14ac:dyDescent="0.25">
      <c r="A461" s="8" t="s">
        <v>59</v>
      </c>
      <c r="B461" s="9" t="s">
        <v>193</v>
      </c>
      <c r="C461" s="9" t="s">
        <v>112</v>
      </c>
      <c r="D461" s="9" t="s">
        <v>71</v>
      </c>
      <c r="E461" s="9" t="s">
        <v>264</v>
      </c>
      <c r="F461" s="9" t="s">
        <v>60</v>
      </c>
      <c r="G461" s="10">
        <v>6391452</v>
      </c>
      <c r="H461" s="10">
        <f t="shared" ref="H461:H463" si="289">H462</f>
        <v>0</v>
      </c>
      <c r="I461" s="10">
        <f t="shared" si="278"/>
        <v>6391452</v>
      </c>
      <c r="J461" s="10">
        <v>6391452</v>
      </c>
      <c r="K461" s="10">
        <f t="shared" ref="K461:K463" si="290">K462</f>
        <v>0</v>
      </c>
      <c r="L461" s="2">
        <f t="shared" si="280"/>
        <v>6391452</v>
      </c>
      <c r="M461" s="10">
        <v>6391452</v>
      </c>
      <c r="N461" s="10">
        <f t="shared" ref="N461:N463" si="291">N462</f>
        <v>0</v>
      </c>
      <c r="O461" s="2">
        <f t="shared" si="282"/>
        <v>6391452</v>
      </c>
    </row>
    <row r="462" spans="1:15" ht="37.799999999999997" customHeight="1" x14ac:dyDescent="0.25">
      <c r="A462" s="8" t="s">
        <v>37</v>
      </c>
      <c r="B462" s="9" t="s">
        <v>193</v>
      </c>
      <c r="C462" s="9" t="s">
        <v>112</v>
      </c>
      <c r="D462" s="9" t="s">
        <v>71</v>
      </c>
      <c r="E462" s="9" t="s">
        <v>264</v>
      </c>
      <c r="F462" s="9" t="s">
        <v>38</v>
      </c>
      <c r="G462" s="10">
        <f>G463</f>
        <v>616600</v>
      </c>
      <c r="H462" s="10">
        <f t="shared" si="289"/>
        <v>0</v>
      </c>
      <c r="I462" s="10">
        <f t="shared" si="278"/>
        <v>616600</v>
      </c>
      <c r="J462" s="10">
        <f>J463</f>
        <v>621264</v>
      </c>
      <c r="K462" s="10">
        <f t="shared" si="290"/>
        <v>0</v>
      </c>
      <c r="L462" s="2">
        <f t="shared" si="280"/>
        <v>621264</v>
      </c>
      <c r="M462" s="10">
        <f>M463</f>
        <v>626115</v>
      </c>
      <c r="N462" s="10">
        <f t="shared" si="291"/>
        <v>0</v>
      </c>
      <c r="O462" s="2">
        <f t="shared" si="282"/>
        <v>626115</v>
      </c>
    </row>
    <row r="463" spans="1:15" ht="48" customHeight="1" x14ac:dyDescent="0.25">
      <c r="A463" s="8" t="s">
        <v>39</v>
      </c>
      <c r="B463" s="9" t="s">
        <v>193</v>
      </c>
      <c r="C463" s="9" t="s">
        <v>112</v>
      </c>
      <c r="D463" s="9" t="s">
        <v>71</v>
      </c>
      <c r="E463" s="9" t="s">
        <v>264</v>
      </c>
      <c r="F463" s="9" t="s">
        <v>40</v>
      </c>
      <c r="G463" s="10">
        <v>616600</v>
      </c>
      <c r="H463" s="10">
        <f t="shared" si="289"/>
        <v>0</v>
      </c>
      <c r="I463" s="10">
        <f t="shared" si="278"/>
        <v>616600</v>
      </c>
      <c r="J463" s="10">
        <v>621264</v>
      </c>
      <c r="K463" s="10">
        <f t="shared" si="290"/>
        <v>0</v>
      </c>
      <c r="L463" s="2">
        <f t="shared" si="280"/>
        <v>621264</v>
      </c>
      <c r="M463" s="10">
        <v>626115</v>
      </c>
      <c r="N463" s="10">
        <f t="shared" si="291"/>
        <v>0</v>
      </c>
      <c r="O463" s="2">
        <f t="shared" si="282"/>
        <v>626115</v>
      </c>
    </row>
    <row r="464" spans="1:15" ht="26.4" customHeight="1" x14ac:dyDescent="0.25">
      <c r="A464" s="8" t="s">
        <v>41</v>
      </c>
      <c r="B464" s="9" t="s">
        <v>193</v>
      </c>
      <c r="C464" s="9" t="s">
        <v>112</v>
      </c>
      <c r="D464" s="9" t="s">
        <v>71</v>
      </c>
      <c r="E464" s="9" t="s">
        <v>264</v>
      </c>
      <c r="F464" s="9" t="s">
        <v>42</v>
      </c>
      <c r="G464" s="10">
        <f>G465</f>
        <v>8700</v>
      </c>
      <c r="H464" s="32">
        <v>0</v>
      </c>
      <c r="I464" s="10">
        <f t="shared" si="278"/>
        <v>8700</v>
      </c>
      <c r="J464" s="10">
        <f>J465</f>
        <v>0</v>
      </c>
      <c r="K464" s="2">
        <v>0</v>
      </c>
      <c r="L464" s="2">
        <f t="shared" si="280"/>
        <v>0</v>
      </c>
      <c r="M464" s="10">
        <f>M465</f>
        <v>0</v>
      </c>
      <c r="N464" s="2">
        <v>0</v>
      </c>
      <c r="O464" s="2">
        <f t="shared" si="282"/>
        <v>0</v>
      </c>
    </row>
    <row r="465" spans="1:15" ht="20.399999999999999" customHeight="1" x14ac:dyDescent="0.25">
      <c r="A465" s="8" t="s">
        <v>61</v>
      </c>
      <c r="B465" s="9" t="s">
        <v>193</v>
      </c>
      <c r="C465" s="9" t="s">
        <v>112</v>
      </c>
      <c r="D465" s="9" t="s">
        <v>71</v>
      </c>
      <c r="E465" s="9" t="s">
        <v>264</v>
      </c>
      <c r="F465" s="9" t="s">
        <v>44</v>
      </c>
      <c r="G465" s="10">
        <v>8700</v>
      </c>
      <c r="H465" s="10">
        <v>0</v>
      </c>
      <c r="I465" s="10">
        <f t="shared" si="278"/>
        <v>8700</v>
      </c>
      <c r="J465" s="10">
        <v>0</v>
      </c>
      <c r="K465" s="10">
        <f>K466+K469+K474+K479+K482</f>
        <v>1067745.1400000001</v>
      </c>
      <c r="L465" s="2">
        <f t="shared" si="280"/>
        <v>1067745.1400000001</v>
      </c>
      <c r="M465" s="10">
        <v>0</v>
      </c>
      <c r="N465" s="2">
        <v>0</v>
      </c>
      <c r="O465" s="2">
        <f t="shared" si="282"/>
        <v>0</v>
      </c>
    </row>
    <row r="466" spans="1:15" ht="47.4" customHeight="1" x14ac:dyDescent="0.25">
      <c r="A466" s="15" t="s">
        <v>214</v>
      </c>
      <c r="B466" s="9" t="s">
        <v>193</v>
      </c>
      <c r="C466" s="9" t="s">
        <v>112</v>
      </c>
      <c r="D466" s="9" t="s">
        <v>71</v>
      </c>
      <c r="E466" s="9" t="s">
        <v>318</v>
      </c>
      <c r="F466" s="9"/>
      <c r="G466" s="10">
        <f>G469+G467</f>
        <v>190000</v>
      </c>
      <c r="H466" s="10">
        <f>H467+H469</f>
        <v>2150</v>
      </c>
      <c r="I466" s="10">
        <f t="shared" si="278"/>
        <v>192150</v>
      </c>
      <c r="J466" s="10">
        <f>J469+J467</f>
        <v>190000</v>
      </c>
      <c r="K466" s="10">
        <f>K467</f>
        <v>0</v>
      </c>
      <c r="L466" s="2">
        <f t="shared" si="280"/>
        <v>190000</v>
      </c>
      <c r="M466" s="10">
        <f>M469+M467</f>
        <v>190000</v>
      </c>
      <c r="N466" s="10">
        <f>N467</f>
        <v>0</v>
      </c>
      <c r="O466" s="2">
        <f t="shared" si="282"/>
        <v>190000</v>
      </c>
    </row>
    <row r="467" spans="1:15" ht="34.799999999999997" customHeight="1" x14ac:dyDescent="0.25">
      <c r="A467" s="8" t="s">
        <v>31</v>
      </c>
      <c r="B467" s="9" t="s">
        <v>193</v>
      </c>
      <c r="C467" s="9" t="s">
        <v>112</v>
      </c>
      <c r="D467" s="9" t="s">
        <v>71</v>
      </c>
      <c r="E467" s="9" t="s">
        <v>318</v>
      </c>
      <c r="F467" s="9" t="s">
        <v>32</v>
      </c>
      <c r="G467" s="10">
        <f>G468</f>
        <v>40000</v>
      </c>
      <c r="H467" s="10">
        <f>H468</f>
        <v>14150</v>
      </c>
      <c r="I467" s="10">
        <f t="shared" si="278"/>
        <v>54150</v>
      </c>
      <c r="J467" s="10">
        <f>J468</f>
        <v>40000</v>
      </c>
      <c r="K467" s="10">
        <f>K468</f>
        <v>0</v>
      </c>
      <c r="L467" s="2">
        <f t="shared" si="280"/>
        <v>40000</v>
      </c>
      <c r="M467" s="10">
        <f>M468</f>
        <v>40000</v>
      </c>
      <c r="N467" s="10">
        <f>N468</f>
        <v>0</v>
      </c>
      <c r="O467" s="2">
        <f t="shared" si="282"/>
        <v>40000</v>
      </c>
    </row>
    <row r="468" spans="1:15" ht="34.799999999999997" customHeight="1" x14ac:dyDescent="0.25">
      <c r="A468" s="8" t="s">
        <v>59</v>
      </c>
      <c r="B468" s="9" t="s">
        <v>193</v>
      </c>
      <c r="C468" s="9" t="s">
        <v>112</v>
      </c>
      <c r="D468" s="9" t="s">
        <v>71</v>
      </c>
      <c r="E468" s="9" t="s">
        <v>318</v>
      </c>
      <c r="F468" s="9" t="s">
        <v>60</v>
      </c>
      <c r="G468" s="10">
        <v>40000</v>
      </c>
      <c r="H468" s="32">
        <v>14150</v>
      </c>
      <c r="I468" s="10">
        <f t="shared" si="278"/>
        <v>54150</v>
      </c>
      <c r="J468" s="10">
        <v>40000</v>
      </c>
      <c r="K468" s="2">
        <v>0</v>
      </c>
      <c r="L468" s="2">
        <f t="shared" si="280"/>
        <v>40000</v>
      </c>
      <c r="M468" s="10">
        <v>40000</v>
      </c>
      <c r="N468" s="2">
        <v>0</v>
      </c>
      <c r="O468" s="2">
        <f t="shared" si="282"/>
        <v>40000</v>
      </c>
    </row>
    <row r="469" spans="1:15" ht="34.799999999999997" customHeight="1" x14ac:dyDescent="0.25">
      <c r="A469" s="8" t="s">
        <v>37</v>
      </c>
      <c r="B469" s="9" t="s">
        <v>193</v>
      </c>
      <c r="C469" s="9" t="s">
        <v>112</v>
      </c>
      <c r="D469" s="9" t="s">
        <v>71</v>
      </c>
      <c r="E469" s="9" t="s">
        <v>318</v>
      </c>
      <c r="F469" s="9" t="s">
        <v>38</v>
      </c>
      <c r="G469" s="10">
        <f>G470</f>
        <v>150000</v>
      </c>
      <c r="H469" s="10">
        <f>H470</f>
        <v>-12000</v>
      </c>
      <c r="I469" s="10">
        <f t="shared" si="278"/>
        <v>138000</v>
      </c>
      <c r="J469" s="10">
        <f>J470</f>
        <v>150000</v>
      </c>
      <c r="K469" s="10">
        <f>K470+K472</f>
        <v>0</v>
      </c>
      <c r="L469" s="2">
        <f t="shared" si="280"/>
        <v>150000</v>
      </c>
      <c r="M469" s="10">
        <f>M470</f>
        <v>150000</v>
      </c>
      <c r="N469" s="10">
        <f>N470+N472</f>
        <v>0</v>
      </c>
      <c r="O469" s="2">
        <f t="shared" si="282"/>
        <v>150000</v>
      </c>
    </row>
    <row r="470" spans="1:15" ht="50.4" customHeight="1" x14ac:dyDescent="0.25">
      <c r="A470" s="8" t="s">
        <v>39</v>
      </c>
      <c r="B470" s="9" t="s">
        <v>193</v>
      </c>
      <c r="C470" s="9" t="s">
        <v>112</v>
      </c>
      <c r="D470" s="9" t="s">
        <v>71</v>
      </c>
      <c r="E470" s="9" t="s">
        <v>318</v>
      </c>
      <c r="F470" s="9" t="s">
        <v>40</v>
      </c>
      <c r="G470" s="10">
        <v>150000</v>
      </c>
      <c r="H470" s="10">
        <v>-12000</v>
      </c>
      <c r="I470" s="10">
        <f t="shared" si="278"/>
        <v>138000</v>
      </c>
      <c r="J470" s="10">
        <v>150000</v>
      </c>
      <c r="K470" s="10">
        <f>K471</f>
        <v>0</v>
      </c>
      <c r="L470" s="2">
        <f t="shared" si="280"/>
        <v>150000</v>
      </c>
      <c r="M470" s="10">
        <v>150000</v>
      </c>
      <c r="N470" s="10">
        <f>N471</f>
        <v>0</v>
      </c>
      <c r="O470" s="2">
        <f t="shared" si="282"/>
        <v>150000</v>
      </c>
    </row>
    <row r="471" spans="1:15" ht="34.799999999999997" customHeight="1" x14ac:dyDescent="0.25">
      <c r="A471" s="8" t="s">
        <v>215</v>
      </c>
      <c r="B471" s="9" t="s">
        <v>193</v>
      </c>
      <c r="C471" s="9" t="s">
        <v>112</v>
      </c>
      <c r="D471" s="9" t="s">
        <v>71</v>
      </c>
      <c r="E471" s="9" t="s">
        <v>319</v>
      </c>
      <c r="F471" s="9"/>
      <c r="G471" s="10">
        <f>G472+G474</f>
        <v>1129036</v>
      </c>
      <c r="H471" s="10">
        <f>H472+H474</f>
        <v>-2150</v>
      </c>
      <c r="I471" s="10">
        <f t="shared" si="278"/>
        <v>1126886</v>
      </c>
      <c r="J471" s="10">
        <f>J472+J474</f>
        <v>1355508</v>
      </c>
      <c r="K471" s="2">
        <v>0</v>
      </c>
      <c r="L471" s="2">
        <f t="shared" si="280"/>
        <v>1355508</v>
      </c>
      <c r="M471" s="10">
        <f>M472+M474</f>
        <v>1407750</v>
      </c>
      <c r="N471" s="2">
        <v>0</v>
      </c>
      <c r="O471" s="2">
        <f t="shared" si="282"/>
        <v>1407750</v>
      </c>
    </row>
    <row r="472" spans="1:15" ht="62.4" customHeight="1" x14ac:dyDescent="0.25">
      <c r="A472" s="8" t="s">
        <v>119</v>
      </c>
      <c r="B472" s="9" t="s">
        <v>193</v>
      </c>
      <c r="C472" s="9" t="s">
        <v>112</v>
      </c>
      <c r="D472" s="9" t="s">
        <v>71</v>
      </c>
      <c r="E472" s="9" t="s">
        <v>319</v>
      </c>
      <c r="F472" s="9" t="s">
        <v>115</v>
      </c>
      <c r="G472" s="10">
        <f>G473</f>
        <v>1093036</v>
      </c>
      <c r="H472" s="10">
        <f>H473</f>
        <v>-2150</v>
      </c>
      <c r="I472" s="10">
        <f t="shared" si="278"/>
        <v>1090886</v>
      </c>
      <c r="J472" s="10">
        <f>J473</f>
        <v>1319508</v>
      </c>
      <c r="K472" s="10">
        <f>K473</f>
        <v>0</v>
      </c>
      <c r="L472" s="2">
        <f t="shared" si="280"/>
        <v>1319508</v>
      </c>
      <c r="M472" s="10">
        <f>M473</f>
        <v>1371750</v>
      </c>
      <c r="N472" s="10">
        <f>N473</f>
        <v>0</v>
      </c>
      <c r="O472" s="2">
        <f t="shared" si="282"/>
        <v>1371750</v>
      </c>
    </row>
    <row r="473" spans="1:15" ht="21.6" customHeight="1" x14ac:dyDescent="0.25">
      <c r="A473" s="8" t="s">
        <v>120</v>
      </c>
      <c r="B473" s="9" t="s">
        <v>193</v>
      </c>
      <c r="C473" s="9" t="s">
        <v>112</v>
      </c>
      <c r="D473" s="9" t="s">
        <v>71</v>
      </c>
      <c r="E473" s="9" t="s">
        <v>319</v>
      </c>
      <c r="F473" s="9" t="s">
        <v>117</v>
      </c>
      <c r="G473" s="10">
        <v>1093036</v>
      </c>
      <c r="H473" s="32">
        <v>-2150</v>
      </c>
      <c r="I473" s="10">
        <f t="shared" si="278"/>
        <v>1090886</v>
      </c>
      <c r="J473" s="10">
        <v>1319508</v>
      </c>
      <c r="K473" s="2">
        <v>0</v>
      </c>
      <c r="L473" s="2">
        <f t="shared" si="280"/>
        <v>1319508</v>
      </c>
      <c r="M473" s="10">
        <v>1371750</v>
      </c>
      <c r="N473" s="10">
        <v>0</v>
      </c>
      <c r="O473" s="2">
        <f t="shared" si="282"/>
        <v>1371750</v>
      </c>
    </row>
    <row r="474" spans="1:15" ht="34.799999999999997" customHeight="1" x14ac:dyDescent="0.25">
      <c r="A474" s="8" t="s">
        <v>200</v>
      </c>
      <c r="B474" s="9" t="s">
        <v>193</v>
      </c>
      <c r="C474" s="9" t="s">
        <v>112</v>
      </c>
      <c r="D474" s="9" t="s">
        <v>71</v>
      </c>
      <c r="E474" s="9" t="s">
        <v>301</v>
      </c>
      <c r="F474" s="9"/>
      <c r="G474" s="10">
        <f t="shared" ref="G474:G475" si="292">G475</f>
        <v>36000</v>
      </c>
      <c r="H474" s="10">
        <f>H477+H475</f>
        <v>0</v>
      </c>
      <c r="I474" s="10">
        <f t="shared" si="278"/>
        <v>36000</v>
      </c>
      <c r="J474" s="10">
        <f t="shared" ref="J474:J475" si="293">J475</f>
        <v>36000</v>
      </c>
      <c r="K474" s="10">
        <f>K477</f>
        <v>0</v>
      </c>
      <c r="L474" s="2">
        <f t="shared" si="280"/>
        <v>36000</v>
      </c>
      <c r="M474" s="10">
        <f t="shared" ref="M474:M475" si="294">M475</f>
        <v>36000</v>
      </c>
      <c r="N474" s="10">
        <f>N477</f>
        <v>0</v>
      </c>
      <c r="O474" s="2">
        <f t="shared" si="282"/>
        <v>36000</v>
      </c>
    </row>
    <row r="475" spans="1:15" ht="50.4" customHeight="1" x14ac:dyDescent="0.25">
      <c r="A475" s="8" t="s">
        <v>119</v>
      </c>
      <c r="B475" s="9" t="s">
        <v>193</v>
      </c>
      <c r="C475" s="9" t="s">
        <v>112</v>
      </c>
      <c r="D475" s="9" t="s">
        <v>71</v>
      </c>
      <c r="E475" s="9" t="s">
        <v>301</v>
      </c>
      <c r="F475" s="9" t="s">
        <v>115</v>
      </c>
      <c r="G475" s="10">
        <f t="shared" si="292"/>
        <v>36000</v>
      </c>
      <c r="H475" s="10">
        <f>H476</f>
        <v>0</v>
      </c>
      <c r="I475" s="10">
        <f t="shared" si="278"/>
        <v>36000</v>
      </c>
      <c r="J475" s="10">
        <f t="shared" si="293"/>
        <v>36000</v>
      </c>
      <c r="K475" s="10">
        <v>0</v>
      </c>
      <c r="L475" s="2">
        <f t="shared" si="280"/>
        <v>36000</v>
      </c>
      <c r="M475" s="10">
        <f t="shared" si="294"/>
        <v>36000</v>
      </c>
      <c r="N475" s="10">
        <v>0</v>
      </c>
      <c r="O475" s="2">
        <f t="shared" si="282"/>
        <v>36000</v>
      </c>
    </row>
    <row r="476" spans="1:15" ht="23.4" customHeight="1" x14ac:dyDescent="0.25">
      <c r="A476" s="8" t="s">
        <v>116</v>
      </c>
      <c r="B476" s="9" t="s">
        <v>193</v>
      </c>
      <c r="C476" s="9" t="s">
        <v>112</v>
      </c>
      <c r="D476" s="9" t="s">
        <v>71</v>
      </c>
      <c r="E476" s="9" t="s">
        <v>301</v>
      </c>
      <c r="F476" s="9" t="s">
        <v>117</v>
      </c>
      <c r="G476" s="47">
        <v>36000</v>
      </c>
      <c r="H476" s="32">
        <v>0</v>
      </c>
      <c r="I476" s="10">
        <f t="shared" si="278"/>
        <v>36000</v>
      </c>
      <c r="J476" s="47">
        <v>36000</v>
      </c>
      <c r="K476" s="2">
        <v>0</v>
      </c>
      <c r="L476" s="2">
        <f t="shared" si="280"/>
        <v>36000</v>
      </c>
      <c r="M476" s="47">
        <v>36000</v>
      </c>
      <c r="N476" s="10">
        <v>0</v>
      </c>
      <c r="O476" s="2">
        <f t="shared" si="282"/>
        <v>36000</v>
      </c>
    </row>
    <row r="477" spans="1:15" ht="23.4" customHeight="1" x14ac:dyDescent="0.25">
      <c r="A477" s="57" t="s">
        <v>143</v>
      </c>
      <c r="B477" s="5" t="s">
        <v>193</v>
      </c>
      <c r="C477" s="7" t="s">
        <v>17</v>
      </c>
      <c r="D477" s="5"/>
      <c r="E477" s="5"/>
      <c r="F477" s="5"/>
      <c r="G477" s="6">
        <f t="shared" ref="G477:H480" si="295">G478</f>
        <v>1502263</v>
      </c>
      <c r="H477" s="10">
        <f>H478</f>
        <v>0</v>
      </c>
      <c r="I477" s="6">
        <f t="shared" si="278"/>
        <v>1502263</v>
      </c>
      <c r="J477" s="6">
        <f t="shared" ref="J477:J480" si="296">J478</f>
        <v>1502263</v>
      </c>
      <c r="K477" s="2">
        <v>0</v>
      </c>
      <c r="L477" s="34">
        <f t="shared" si="280"/>
        <v>1502263</v>
      </c>
      <c r="M477" s="6">
        <f t="shared" ref="M477:M480" si="297">M478</f>
        <v>1502263</v>
      </c>
      <c r="N477" s="10">
        <f>N478</f>
        <v>0</v>
      </c>
      <c r="O477" s="34">
        <f t="shared" si="282"/>
        <v>1502263</v>
      </c>
    </row>
    <row r="478" spans="1:15" ht="25.8" customHeight="1" x14ac:dyDescent="0.25">
      <c r="A478" s="29" t="s">
        <v>150</v>
      </c>
      <c r="B478" s="9" t="s">
        <v>193</v>
      </c>
      <c r="C478" s="9" t="s">
        <v>17</v>
      </c>
      <c r="D478" s="9" t="s">
        <v>29</v>
      </c>
      <c r="E478" s="9"/>
      <c r="F478" s="9"/>
      <c r="G478" s="10">
        <f t="shared" si="295"/>
        <v>1502263</v>
      </c>
      <c r="H478" s="10">
        <f t="shared" si="295"/>
        <v>0</v>
      </c>
      <c r="I478" s="10">
        <f t="shared" si="278"/>
        <v>1502263</v>
      </c>
      <c r="J478" s="10">
        <f t="shared" si="296"/>
        <v>1502263</v>
      </c>
      <c r="K478" s="2">
        <v>0</v>
      </c>
      <c r="L478" s="2">
        <f t="shared" si="280"/>
        <v>1502263</v>
      </c>
      <c r="M478" s="10">
        <f t="shared" si="297"/>
        <v>1502263</v>
      </c>
      <c r="N478" s="10">
        <v>0</v>
      </c>
      <c r="O478" s="2">
        <f t="shared" si="282"/>
        <v>1502263</v>
      </c>
    </row>
    <row r="479" spans="1:15" ht="72.599999999999994" customHeight="1" x14ac:dyDescent="0.25">
      <c r="A479" s="14" t="s">
        <v>216</v>
      </c>
      <c r="B479" s="16" t="s">
        <v>193</v>
      </c>
      <c r="C479" s="16" t="s">
        <v>17</v>
      </c>
      <c r="D479" s="16" t="s">
        <v>29</v>
      </c>
      <c r="E479" s="16" t="s">
        <v>320</v>
      </c>
      <c r="F479" s="16"/>
      <c r="G479" s="10">
        <f t="shared" si="295"/>
        <v>1502263</v>
      </c>
      <c r="H479" s="10">
        <f>H480</f>
        <v>0</v>
      </c>
      <c r="I479" s="10">
        <f t="shared" si="278"/>
        <v>1502263</v>
      </c>
      <c r="J479" s="10">
        <f t="shared" si="296"/>
        <v>1502263</v>
      </c>
      <c r="K479" s="10">
        <f>K480</f>
        <v>0</v>
      </c>
      <c r="L479" s="2">
        <f t="shared" si="280"/>
        <v>1502263</v>
      </c>
      <c r="M479" s="10">
        <f t="shared" si="297"/>
        <v>1502263</v>
      </c>
      <c r="N479" s="10">
        <f>N480</f>
        <v>0</v>
      </c>
      <c r="O479" s="2">
        <f t="shared" si="282"/>
        <v>1502263</v>
      </c>
    </row>
    <row r="480" spans="1:15" ht="34.799999999999997" customHeight="1" x14ac:dyDescent="0.25">
      <c r="A480" s="14" t="s">
        <v>122</v>
      </c>
      <c r="B480" s="16" t="s">
        <v>193</v>
      </c>
      <c r="C480" s="16" t="s">
        <v>17</v>
      </c>
      <c r="D480" s="16" t="s">
        <v>29</v>
      </c>
      <c r="E480" s="16" t="s">
        <v>320</v>
      </c>
      <c r="F480" s="16" t="s">
        <v>123</v>
      </c>
      <c r="G480" s="10">
        <f t="shared" si="295"/>
        <v>1502263</v>
      </c>
      <c r="H480" s="10">
        <f>H481</f>
        <v>0</v>
      </c>
      <c r="I480" s="10">
        <f t="shared" si="278"/>
        <v>1502263</v>
      </c>
      <c r="J480" s="10">
        <f t="shared" si="296"/>
        <v>1502263</v>
      </c>
      <c r="K480" s="10">
        <f>K481</f>
        <v>0</v>
      </c>
      <c r="L480" s="2">
        <f t="shared" si="280"/>
        <v>1502263</v>
      </c>
      <c r="M480" s="10">
        <f t="shared" si="297"/>
        <v>1502263</v>
      </c>
      <c r="N480" s="10">
        <f>N481</f>
        <v>0</v>
      </c>
      <c r="O480" s="2">
        <f t="shared" si="282"/>
        <v>1502263</v>
      </c>
    </row>
    <row r="481" spans="1:15" ht="38.4" customHeight="1" x14ac:dyDescent="0.25">
      <c r="A481" s="14" t="s">
        <v>124</v>
      </c>
      <c r="B481" s="16" t="s">
        <v>193</v>
      </c>
      <c r="C481" s="16" t="s">
        <v>17</v>
      </c>
      <c r="D481" s="16" t="s">
        <v>29</v>
      </c>
      <c r="E481" s="16" t="s">
        <v>320</v>
      </c>
      <c r="F481" s="16" t="s">
        <v>125</v>
      </c>
      <c r="G481" s="10">
        <v>1502263</v>
      </c>
      <c r="H481" s="32"/>
      <c r="I481" s="10">
        <f t="shared" si="278"/>
        <v>1502263</v>
      </c>
      <c r="J481" s="10">
        <v>1502263</v>
      </c>
      <c r="K481" s="2">
        <v>0</v>
      </c>
      <c r="L481" s="2">
        <f t="shared" si="280"/>
        <v>1502263</v>
      </c>
      <c r="M481" s="10">
        <v>1502263</v>
      </c>
      <c r="N481" s="2">
        <v>0</v>
      </c>
      <c r="O481" s="2">
        <f t="shared" si="282"/>
        <v>1502263</v>
      </c>
    </row>
    <row r="482" spans="1:15" ht="34.799999999999997" customHeight="1" x14ac:dyDescent="0.25">
      <c r="A482" s="82" t="s">
        <v>321</v>
      </c>
      <c r="B482" s="82"/>
      <c r="C482" s="82"/>
      <c r="D482" s="82"/>
      <c r="E482" s="82"/>
      <c r="F482" s="82"/>
      <c r="G482" s="30">
        <f>G8+G295+G303+G335+G347+G358</f>
        <v>405776386.42000002</v>
      </c>
      <c r="H482" s="30">
        <f>H8+H295+H303+H335+H347+H358</f>
        <v>8500986.6900000013</v>
      </c>
      <c r="I482" s="6">
        <f t="shared" si="278"/>
        <v>414277373.11000001</v>
      </c>
      <c r="J482" s="30">
        <f>J8+J295+J303+J335+J347+J358</f>
        <v>419148353.81999999</v>
      </c>
      <c r="K482" s="30">
        <f>K8+K295+K303+K335+K347+K358</f>
        <v>1067745.1400000001</v>
      </c>
      <c r="L482" s="34">
        <f t="shared" si="280"/>
        <v>420216098.95999998</v>
      </c>
      <c r="M482" s="30">
        <f>M8+M295+M303+M335+M347+M358</f>
        <v>435392355.18999994</v>
      </c>
      <c r="N482" s="30">
        <f>N8+N295+N303+N335+N347+N358</f>
        <v>0</v>
      </c>
      <c r="O482" s="34">
        <f t="shared" si="282"/>
        <v>435392355.18999994</v>
      </c>
    </row>
  </sheetData>
  <mergeCells count="4">
    <mergeCell ref="A3:O3"/>
    <mergeCell ref="A4:O4"/>
    <mergeCell ref="A5:O5"/>
    <mergeCell ref="A482:F482"/>
  </mergeCells>
  <phoneticPr fontId="0" type="noConversion"/>
  <pageMargins left="0.39370078740157483" right="0.39370078740157483" top="0.45" bottom="0.51181102362204722" header="0.31496062992125984" footer="0.31496062992125984"/>
  <pageSetup paperSize="9" scale="52"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Расходы</vt:lpstr>
      <vt:lpstr>Расходы!Заголовки_для_печати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2023-06-30T09:47:35Z</dcterms:modified>
</cp:coreProperties>
</file>