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310" yWindow="735" windowWidth="19440" windowHeight="15015"/>
  </bookViews>
  <sheets>
    <sheet name="прогноз основных характеристик" sheetId="6" r:id="rId1"/>
  </sheets>
  <definedNames>
    <definedName name="_xlnm._FilterDatabase" localSheetId="0" hidden="1">'прогноз основных характеристик'!$A$5:$Q$5</definedName>
    <definedName name="_xlnm.Print_Titles" localSheetId="0">'прогноз основных характеристик'!$3:$4</definedName>
    <definedName name="_xlnm.Print_Area" localSheetId="0">'прогноз основных характеристик'!$A$1:$Q$14</definedName>
    <definedName name="Регионы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6" l="1"/>
  <c r="M12" i="6"/>
  <c r="C7" i="6"/>
  <c r="C12" i="6"/>
  <c r="Q13" i="6" l="1"/>
  <c r="P13" i="6"/>
  <c r="O13" i="6"/>
  <c r="D7" i="6"/>
  <c r="E7" i="6"/>
  <c r="F7" i="6"/>
  <c r="G7" i="6"/>
  <c r="H7" i="6"/>
  <c r="I7" i="6"/>
  <c r="J7" i="6"/>
  <c r="K7" i="6"/>
  <c r="L7" i="6"/>
  <c r="Q8" i="6"/>
  <c r="Q9" i="6"/>
  <c r="Q10" i="6"/>
  <c r="Q11" i="6"/>
  <c r="P8" i="6"/>
  <c r="P9" i="6"/>
  <c r="P10" i="6"/>
  <c r="P11" i="6"/>
  <c r="O8" i="6"/>
  <c r="O9" i="6"/>
  <c r="O10" i="6"/>
  <c r="O11" i="6"/>
  <c r="N8" i="6"/>
  <c r="N9" i="6"/>
  <c r="N10" i="6"/>
  <c r="N11" i="6"/>
  <c r="M8" i="6"/>
  <c r="M9" i="6"/>
  <c r="M10" i="6"/>
  <c r="M11" i="6"/>
  <c r="Q6" i="6"/>
  <c r="P6" i="6"/>
  <c r="O6" i="6"/>
  <c r="N6" i="6"/>
  <c r="M6" i="6"/>
  <c r="N7" i="6" l="1"/>
  <c r="M7" i="6"/>
  <c r="P7" i="6"/>
  <c r="Q7" i="6"/>
  <c r="O7" i="6"/>
  <c r="E12" i="6"/>
  <c r="F12" i="6"/>
  <c r="G12" i="6"/>
  <c r="N12" i="6" l="1"/>
  <c r="H12" i="6"/>
  <c r="M14" i="6"/>
  <c r="I12" i="6" l="1"/>
  <c r="I14" i="6" s="1"/>
  <c r="N14" i="6" l="1"/>
  <c r="D12" i="6" l="1"/>
  <c r="D14" i="6" s="1"/>
  <c r="H14" i="6" l="1"/>
  <c r="C14" i="6"/>
  <c r="P12" i="6" l="1"/>
  <c r="O12" i="6"/>
  <c r="O14" i="6" s="1"/>
  <c r="Q12" i="6" l="1"/>
  <c r="E14" i="6" l="1"/>
  <c r="F14" i="6" l="1"/>
  <c r="G14" i="6" l="1"/>
  <c r="P14" i="6" l="1"/>
  <c r="Q14" i="6" l="1"/>
  <c r="L12" i="6"/>
  <c r="L14" i="6" s="1"/>
  <c r="J12" i="6"/>
  <c r="J14" i="6" s="1"/>
  <c r="K12" i="6"/>
  <c r="K14" i="6" s="1"/>
</calcChain>
</file>

<file path=xl/sharedStrings.xml><?xml version="1.0" encoding="utf-8"?>
<sst xmlns="http://schemas.openxmlformats.org/spreadsheetml/2006/main" count="37" uniqueCount="27">
  <si>
    <t xml:space="preserve">Код бюджетной классификации </t>
  </si>
  <si>
    <t xml:space="preserve">Наименование </t>
  </si>
  <si>
    <t>Консолидированный бюджет</t>
  </si>
  <si>
    <t>1 00 00000 00 0000 000</t>
  </si>
  <si>
    <t xml:space="preserve">НАЛОГОВЫЕ И НЕНАЛОГОВЫЕ ДОХОДЫ                                 </t>
  </si>
  <si>
    <t>2 00 00000 00 0000 000</t>
  </si>
  <si>
    <t>БЕЗВОЗМЕЗДНЫЕ ПОСТУПЛЕНИЯ</t>
  </si>
  <si>
    <t>ИТОГО ДОХОДОВ</t>
  </si>
  <si>
    <t>ИТОГО РАСХОДОВ</t>
  </si>
  <si>
    <t>ДЕФИЦИТ БЮДЖЕТА (-), ПРОФИЦИТ БЮДЖЕТА (+)</t>
  </si>
  <si>
    <t>2023 год</t>
  </si>
  <si>
    <t>2024 год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</si>
  <si>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</si>
  <si>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</si>
  <si>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</si>
  <si>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</si>
  <si>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</si>
  <si>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</si>
  <si>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</si>
  <si>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</si>
  <si>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2021 год (исполнение)</t>
  </si>
  <si>
    <t>2022 год (оценка)</t>
  </si>
  <si>
    <t>2025 год</t>
  </si>
  <si>
    <t>ПРОГНОЗ ОСНОВНЫХ ХАРАКТЕРИСТИК КОНСОЛИДИРОВАННОГО БЮДЖЕТА ДУБРОВСКОГО МУНИЦИПАЛЬНОГО РАЙОНА  БРЯНСКОЙ ОБЛАСТИ НА 2023 ГОД И НА ПЛАНОВЫЙ ПЕРИОД 2024 И 2025 ГОДОВ</t>
  </si>
  <si>
    <t xml:space="preserve">Бюджет Дубровского муниципального района </t>
  </si>
  <si>
    <t>Бюджеты поселений</t>
  </si>
  <si>
    <t>руб.коп.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</si>
</sst>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_р_."/>
    <numFmt numFmtId="166" formatCode="#,##0.00_р_.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b/>
      <sz val="12"/>
      <name val="Segoe UI"/>
      <family val="2"/>
      <charset val="204"/>
    </font>
    <font>
      <sz val="12"/>
      <name val="Segoe UI"/>
      <family val="2"/>
      <charset val="204"/>
    </font>
    <font>
      <i/>
      <sz val="12"/>
      <name val="Segoe UI"/>
      <family val="2"/>
      <charset val="204"/>
    </font>
    <font>
      <sz val="8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/>
    <xf numFmtId="0" fontId="3" fillId="0" borderId="0">
      <alignment wrapText="1"/>
    </xf>
    <xf numFmtId="0" fontId="3" fillId="0" borderId="0"/>
    <xf numFmtId="0" fontId="4" fillId="0" borderId="0">
      <alignment horizontal="center" wrapText="1"/>
    </xf>
    <xf numFmtId="0" fontId="4" fillId="0" borderId="0">
      <alignment horizontal="center"/>
    </xf>
    <xf numFmtId="0" fontId="3" fillId="0" borderId="0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3" fillId="0" borderId="2">
      <alignment horizontal="center" vertical="center" wrapText="1"/>
    </xf>
    <xf numFmtId="0" fontId="5" fillId="0" borderId="2">
      <alignment vertical="top" wrapText="1"/>
    </xf>
    <xf numFmtId="1" fontId="3" fillId="0" borderId="2">
      <alignment horizontal="center" vertical="top" shrinkToFit="1"/>
    </xf>
    <xf numFmtId="4" fontId="5" fillId="3" borderId="2">
      <alignment horizontal="right" vertical="top" shrinkToFit="1"/>
    </xf>
    <xf numFmtId="10" fontId="5" fillId="3" borderId="2">
      <alignment horizontal="right" vertical="top" shrinkToFit="1"/>
    </xf>
    <xf numFmtId="0" fontId="5" fillId="0" borderId="2">
      <alignment horizontal="left"/>
    </xf>
    <xf numFmtId="4" fontId="5" fillId="2" borderId="2">
      <alignment horizontal="right" vertical="top" shrinkToFit="1"/>
    </xf>
    <xf numFmtId="10" fontId="5" fillId="2" borderId="2">
      <alignment horizontal="right" vertical="top" shrinkToFit="1"/>
    </xf>
    <xf numFmtId="0" fontId="3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4" borderId="0"/>
    <xf numFmtId="1" fontId="3" fillId="0" borderId="2">
      <alignment horizontal="left" vertical="top" wrapText="1" indent="2"/>
    </xf>
    <xf numFmtId="0" fontId="3" fillId="4" borderId="0">
      <alignment shrinkToFit="1"/>
    </xf>
    <xf numFmtId="4" fontId="3" fillId="0" borderId="2">
      <alignment horizontal="right" vertical="top" shrinkToFit="1"/>
    </xf>
    <xf numFmtId="10" fontId="3" fillId="0" borderId="2">
      <alignment horizontal="right" vertical="top" shrinkToFit="1"/>
    </xf>
    <xf numFmtId="0" fontId="3" fillId="0" borderId="0">
      <alignment vertical="top"/>
    </xf>
    <xf numFmtId="0" fontId="3" fillId="4" borderId="0">
      <alignment horizontal="center"/>
    </xf>
    <xf numFmtId="0" fontId="3" fillId="4" borderId="0">
      <alignment horizontal="left"/>
    </xf>
    <xf numFmtId="4" fontId="9" fillId="0" borderId="3">
      <alignment horizontal="right"/>
    </xf>
    <xf numFmtId="0" fontId="10" fillId="0" borderId="0"/>
    <xf numFmtId="0" fontId="1" fillId="0" borderId="0"/>
    <xf numFmtId="0" fontId="11" fillId="0" borderId="0">
      <alignment vertical="top" wrapText="1"/>
    </xf>
    <xf numFmtId="9" fontId="13" fillId="0" borderId="0" applyFont="0" applyFill="0" applyBorder="0" applyAlignment="0" applyProtection="0"/>
  </cellStyleXfs>
  <cellXfs count="34">
    <xf numFmtId="0" fontId="0" fillId="0" borderId="0" xfId="0"/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49" fontId="6" fillId="6" borderId="1" xfId="0" quotePrefix="1" applyNumberFormat="1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vertical="center" wrapText="1"/>
    </xf>
    <xf numFmtId="164" fontId="7" fillId="5" borderId="0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vertical="center" wrapText="1"/>
    </xf>
    <xf numFmtId="49" fontId="6" fillId="0" borderId="1" xfId="0" quotePrefix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165" fontId="7" fillId="6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5" borderId="0" xfId="0" applyNumberFormat="1" applyFont="1" applyFill="1" applyBorder="1" applyAlignment="1">
      <alignment horizontal="center" wrapText="1"/>
    </xf>
    <xf numFmtId="166" fontId="7" fillId="6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56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57">
    <cellStyle name="br" xfId="41"/>
    <cellStyle name="col" xfId="40"/>
    <cellStyle name="Normal 2" xfId="1"/>
    <cellStyle name="Normal 3" xfId="55"/>
    <cellStyle name="style0" xfId="42"/>
    <cellStyle name="td" xfId="43"/>
    <cellStyle name="tr" xfId="39"/>
    <cellStyle name="xl21" xfId="44"/>
    <cellStyle name="xl22" xfId="7"/>
    <cellStyle name="xl23" xfId="45"/>
    <cellStyle name="xl24" xfId="3"/>
    <cellStyle name="xl25" xfId="8"/>
    <cellStyle name="xl26" xfId="32"/>
    <cellStyle name="xl27" xfId="9"/>
    <cellStyle name="xl28" xfId="10"/>
    <cellStyle name="xl29" xfId="11"/>
    <cellStyle name="xl30" xfId="12"/>
    <cellStyle name="xl31" xfId="13"/>
    <cellStyle name="xl32" xfId="14"/>
    <cellStyle name="xl33" xfId="46"/>
    <cellStyle name="xl34" xfId="15"/>
    <cellStyle name="xl35" xfId="16"/>
    <cellStyle name="xl36" xfId="17"/>
    <cellStyle name="xl37" xfId="18"/>
    <cellStyle name="xl38" xfId="35"/>
    <cellStyle name="xl39" xfId="19"/>
    <cellStyle name="xl40" xfId="47"/>
    <cellStyle name="xl41" xfId="36"/>
    <cellStyle name="xl42" xfId="2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0"/>
    <cellStyle name="xl54" xfId="38"/>
    <cellStyle name="xl55" xfId="48"/>
    <cellStyle name="xl56" xfId="37"/>
    <cellStyle name="xl57" xfId="4"/>
    <cellStyle name="xl58" xfId="5"/>
    <cellStyle name="xl59" xfId="6"/>
    <cellStyle name="xl60" xfId="49"/>
    <cellStyle name="xl61" xfId="31"/>
    <cellStyle name="xl62" xfId="50"/>
    <cellStyle name="xl63" xfId="51"/>
    <cellStyle name="xl64" xfId="33"/>
    <cellStyle name="xl65" xfId="34"/>
    <cellStyle name="xl96" xfId="52"/>
    <cellStyle name="Обычный" xfId="0" builtinId="0"/>
    <cellStyle name="Обычный 2" xfId="53"/>
    <cellStyle name="Обычный 3" xfId="54"/>
    <cellStyle name="Процентный" xfId="56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tabSelected="1" view="pageBreakPreview" topLeftCell="E1" zoomScale="70" zoomScaleNormal="85" zoomScaleSheetLayoutView="70" workbookViewId="0">
      <pane ySplit="5" topLeftCell="A6" activePane="bottomLeft" state="frozen"/>
      <selection pane="bottomLeft" activeCell="N13" sqref="N13"/>
    </sheetView>
  </sheetViews>
  <sheetFormatPr defaultColWidth="9.140625" defaultRowHeight="17.25" x14ac:dyDescent="0.2"/>
  <cols>
    <col min="1" max="1" width="25.7109375" style="1" customWidth="1"/>
    <col min="2" max="2" width="36.7109375" style="1" customWidth="1"/>
    <col min="3" max="4" width="23.7109375" style="1" customWidth="1"/>
    <col min="5" max="9" width="23.7109375" style="7" customWidth="1"/>
    <col min="10" max="17" width="23.7109375" style="1" customWidth="1"/>
    <col min="18" max="20" width="20.5703125" style="1" bestFit="1" customWidth="1"/>
    <col min="21" max="16384" width="9.140625" style="1"/>
  </cols>
  <sheetData>
    <row r="1" spans="1:19" ht="48.75" customHeight="1" x14ac:dyDescent="0.2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9" ht="24" customHeight="1" x14ac:dyDescent="0.2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9" ht="30.75" customHeight="1" x14ac:dyDescent="0.2">
      <c r="A3" s="26" t="s">
        <v>0</v>
      </c>
      <c r="B3" s="26" t="s">
        <v>1</v>
      </c>
      <c r="C3" s="28" t="s">
        <v>24</v>
      </c>
      <c r="D3" s="29"/>
      <c r="E3" s="29"/>
      <c r="F3" s="29"/>
      <c r="G3" s="30"/>
      <c r="H3" s="31" t="s">
        <v>25</v>
      </c>
      <c r="I3" s="32"/>
      <c r="J3" s="32"/>
      <c r="K3" s="32"/>
      <c r="L3" s="33"/>
      <c r="M3" s="28" t="s">
        <v>2</v>
      </c>
      <c r="N3" s="32"/>
      <c r="O3" s="32"/>
      <c r="P3" s="32"/>
      <c r="Q3" s="33"/>
    </row>
    <row r="4" spans="1:19" ht="55.5" customHeight="1" x14ac:dyDescent="0.2">
      <c r="A4" s="26"/>
      <c r="B4" s="26"/>
      <c r="C4" s="17" t="s">
        <v>20</v>
      </c>
      <c r="D4" s="17" t="s">
        <v>21</v>
      </c>
      <c r="E4" s="17" t="s">
        <v>10</v>
      </c>
      <c r="F4" s="17" t="s">
        <v>11</v>
      </c>
      <c r="G4" s="17" t="s">
        <v>22</v>
      </c>
      <c r="H4" s="17" t="s">
        <v>20</v>
      </c>
      <c r="I4" s="17" t="s">
        <v>21</v>
      </c>
      <c r="J4" s="17" t="s">
        <v>10</v>
      </c>
      <c r="K4" s="17" t="s">
        <v>11</v>
      </c>
      <c r="L4" s="17" t="s">
        <v>22</v>
      </c>
      <c r="M4" s="17" t="s">
        <v>20</v>
      </c>
      <c r="N4" s="17" t="s">
        <v>21</v>
      </c>
      <c r="O4" s="17" t="s">
        <v>10</v>
      </c>
      <c r="P4" s="17" t="s">
        <v>11</v>
      </c>
      <c r="Q4" s="17" t="s">
        <v>22</v>
      </c>
    </row>
    <row r="5" spans="1:19" ht="22.5" customHeight="1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</row>
    <row r="6" spans="1:19" s="4" customFormat="1" ht="41.25" customHeight="1" x14ac:dyDescent="0.2">
      <c r="A6" s="3" t="s">
        <v>3</v>
      </c>
      <c r="B6" s="3" t="s">
        <v>4</v>
      </c>
      <c r="C6" s="22">
        <v>95722400.640000001</v>
      </c>
      <c r="D6" s="22">
        <v>112868000</v>
      </c>
      <c r="E6" s="22">
        <v>117986000</v>
      </c>
      <c r="F6" s="22">
        <v>121541000</v>
      </c>
      <c r="G6" s="22">
        <v>129983500</v>
      </c>
      <c r="H6" s="22">
        <v>38394738.009999998</v>
      </c>
      <c r="I6" s="22">
        <v>44844700</v>
      </c>
      <c r="J6" s="23">
        <v>39978800</v>
      </c>
      <c r="K6" s="23">
        <v>40501900</v>
      </c>
      <c r="L6" s="23">
        <v>42165500</v>
      </c>
      <c r="M6" s="22">
        <f t="shared" ref="M6:Q7" si="0">C6+H6</f>
        <v>134117138.65000001</v>
      </c>
      <c r="N6" s="15">
        <f t="shared" si="0"/>
        <v>157712700</v>
      </c>
      <c r="O6" s="22">
        <f t="shared" si="0"/>
        <v>157964800</v>
      </c>
      <c r="P6" s="22">
        <f t="shared" si="0"/>
        <v>162042900</v>
      </c>
      <c r="Q6" s="22">
        <f t="shared" si="0"/>
        <v>172149000</v>
      </c>
    </row>
    <row r="7" spans="1:19" s="5" customFormat="1" ht="42" customHeight="1" x14ac:dyDescent="0.2">
      <c r="A7" s="6" t="s">
        <v>5</v>
      </c>
      <c r="B7" s="3" t="s">
        <v>6</v>
      </c>
      <c r="C7" s="23">
        <f>SUM(C8:C11)-113117.45</f>
        <v>278876589.88999999</v>
      </c>
      <c r="D7" s="23">
        <f t="shared" ref="D7:L7" si="1">SUM(D8:D11)</f>
        <v>316708500</v>
      </c>
      <c r="E7" s="23">
        <f t="shared" si="1"/>
        <v>286623241.63</v>
      </c>
      <c r="F7" s="23">
        <f t="shared" si="1"/>
        <v>247734183.34</v>
      </c>
      <c r="G7" s="23">
        <f t="shared" si="1"/>
        <v>254367979.56999999</v>
      </c>
      <c r="H7" s="23">
        <f t="shared" si="1"/>
        <v>37469304.539999999</v>
      </c>
      <c r="I7" s="23">
        <f t="shared" si="1"/>
        <v>39314800</v>
      </c>
      <c r="J7" s="23">
        <f t="shared" si="1"/>
        <v>17508445.189999998</v>
      </c>
      <c r="K7" s="23">
        <f t="shared" si="1"/>
        <v>6840499.4400000004</v>
      </c>
      <c r="L7" s="23">
        <f t="shared" si="1"/>
        <v>21666796</v>
      </c>
      <c r="M7" s="22">
        <f t="shared" si="0"/>
        <v>316345894.43000001</v>
      </c>
      <c r="N7" s="15">
        <f t="shared" si="0"/>
        <v>356023300</v>
      </c>
      <c r="O7" s="22">
        <f t="shared" si="0"/>
        <v>304131686.81999999</v>
      </c>
      <c r="P7" s="22">
        <f t="shared" si="0"/>
        <v>254574682.78</v>
      </c>
      <c r="Q7" s="22">
        <f t="shared" si="0"/>
        <v>276034775.56999999</v>
      </c>
      <c r="R7" s="12"/>
      <c r="S7" s="12"/>
    </row>
    <row r="8" spans="1:19" s="5" customFormat="1" ht="60" customHeight="1" x14ac:dyDescent="0.2">
      <c r="A8" s="13" t="s">
        <v>12</v>
      </c>
      <c r="B8" s="14" t="s">
        <v>13</v>
      </c>
      <c r="C8" s="20">
        <v>46248160</v>
      </c>
      <c r="D8" s="20">
        <v>47316500</v>
      </c>
      <c r="E8" s="20">
        <v>47301080</v>
      </c>
      <c r="F8" s="21">
        <v>12682000</v>
      </c>
      <c r="G8" s="21">
        <v>10712000</v>
      </c>
      <c r="H8" s="20">
        <v>0</v>
      </c>
      <c r="I8" s="20">
        <v>1956000</v>
      </c>
      <c r="J8" s="20">
        <v>1468200</v>
      </c>
      <c r="K8" s="21">
        <v>1068200</v>
      </c>
      <c r="L8" s="21">
        <v>1068200</v>
      </c>
      <c r="M8" s="22">
        <f t="shared" ref="M8:M13" si="2">C8+H8</f>
        <v>46248160</v>
      </c>
      <c r="N8" s="15">
        <f t="shared" ref="N8:N11" si="3">D8+I8</f>
        <v>49272500</v>
      </c>
      <c r="O8" s="22">
        <f t="shared" ref="O8:O11" si="4">E8+J8</f>
        <v>48769280</v>
      </c>
      <c r="P8" s="22">
        <f t="shared" ref="P8:P11" si="5">F8+K8</f>
        <v>13750200</v>
      </c>
      <c r="Q8" s="22">
        <f t="shared" ref="Q8:Q11" si="6">G8+L8</f>
        <v>11780200</v>
      </c>
      <c r="R8" s="11"/>
      <c r="S8" s="11"/>
    </row>
    <row r="9" spans="1:19" s="5" customFormat="1" ht="75" customHeight="1" x14ac:dyDescent="0.2">
      <c r="A9" s="13" t="s">
        <v>14</v>
      </c>
      <c r="B9" s="14" t="s">
        <v>15</v>
      </c>
      <c r="C9" s="20">
        <v>67799548.409999996</v>
      </c>
      <c r="D9" s="20">
        <v>78383500</v>
      </c>
      <c r="E9" s="20">
        <v>23436991.18</v>
      </c>
      <c r="F9" s="21">
        <v>18753156.91</v>
      </c>
      <c r="G9" s="21">
        <v>26200928.16</v>
      </c>
      <c r="H9" s="20">
        <v>22287465.309999999</v>
      </c>
      <c r="I9" s="20">
        <v>36344400</v>
      </c>
      <c r="J9" s="20">
        <v>14862928.189999999</v>
      </c>
      <c r="K9" s="21">
        <v>4871139.4400000004</v>
      </c>
      <c r="L9" s="21">
        <v>19665675</v>
      </c>
      <c r="M9" s="22">
        <f t="shared" si="2"/>
        <v>90087013.719999999</v>
      </c>
      <c r="N9" s="15">
        <f t="shared" si="3"/>
        <v>114727900</v>
      </c>
      <c r="O9" s="22">
        <f t="shared" si="4"/>
        <v>38299919.369999997</v>
      </c>
      <c r="P9" s="22">
        <f t="shared" si="5"/>
        <v>23624296.350000001</v>
      </c>
      <c r="Q9" s="22">
        <f t="shared" si="6"/>
        <v>45866603.159999996</v>
      </c>
      <c r="R9" s="11"/>
      <c r="S9" s="11"/>
    </row>
    <row r="10" spans="1:19" s="5" customFormat="1" ht="59.25" customHeight="1" x14ac:dyDescent="0.2">
      <c r="A10" s="13" t="s">
        <v>16</v>
      </c>
      <c r="B10" s="14" t="s">
        <v>17</v>
      </c>
      <c r="C10" s="20">
        <v>157006475.53</v>
      </c>
      <c r="D10" s="20">
        <v>171607000</v>
      </c>
      <c r="E10" s="20">
        <v>199773810.44999999</v>
      </c>
      <c r="F10" s="21">
        <v>208330786.43000001</v>
      </c>
      <c r="G10" s="21">
        <v>209486811.41</v>
      </c>
      <c r="H10" s="20">
        <v>0</v>
      </c>
      <c r="I10" s="20">
        <v>754800</v>
      </c>
      <c r="J10" s="20">
        <v>862317</v>
      </c>
      <c r="K10" s="21">
        <v>901160</v>
      </c>
      <c r="L10" s="21">
        <v>932921</v>
      </c>
      <c r="M10" s="22">
        <f t="shared" si="2"/>
        <v>157006475.53</v>
      </c>
      <c r="N10" s="15">
        <f t="shared" si="3"/>
        <v>172361800</v>
      </c>
      <c r="O10" s="22">
        <f t="shared" si="4"/>
        <v>200636127.44999999</v>
      </c>
      <c r="P10" s="22">
        <f t="shared" si="5"/>
        <v>209231946.43000001</v>
      </c>
      <c r="Q10" s="22">
        <f t="shared" si="6"/>
        <v>210419732.41</v>
      </c>
      <c r="R10" s="11"/>
      <c r="S10" s="11"/>
    </row>
    <row r="11" spans="1:19" s="5" customFormat="1" ht="47.25" customHeight="1" x14ac:dyDescent="0.2">
      <c r="A11" s="13" t="s">
        <v>18</v>
      </c>
      <c r="B11" s="14" t="s">
        <v>19</v>
      </c>
      <c r="C11" s="20">
        <v>7935523.4000000004</v>
      </c>
      <c r="D11" s="20">
        <v>19401500</v>
      </c>
      <c r="E11" s="20">
        <v>16111360</v>
      </c>
      <c r="F11" s="21">
        <v>7968240</v>
      </c>
      <c r="G11" s="21">
        <v>7968240</v>
      </c>
      <c r="H11" s="20">
        <v>15181839.23</v>
      </c>
      <c r="I11" s="20">
        <v>259600</v>
      </c>
      <c r="J11" s="20">
        <v>315000</v>
      </c>
      <c r="K11" s="21">
        <v>0</v>
      </c>
      <c r="L11" s="21">
        <v>0</v>
      </c>
      <c r="M11" s="22">
        <f t="shared" si="2"/>
        <v>23117362.630000003</v>
      </c>
      <c r="N11" s="15">
        <f t="shared" si="3"/>
        <v>19661100</v>
      </c>
      <c r="O11" s="22">
        <f t="shared" si="4"/>
        <v>16426360</v>
      </c>
      <c r="P11" s="22">
        <f t="shared" si="5"/>
        <v>7968240</v>
      </c>
      <c r="Q11" s="22">
        <f t="shared" si="6"/>
        <v>7968240</v>
      </c>
      <c r="R11" s="11"/>
      <c r="S11" s="11"/>
    </row>
    <row r="12" spans="1:19" s="5" customFormat="1" ht="35.25" customHeight="1" x14ac:dyDescent="0.2">
      <c r="A12" s="24" t="s">
        <v>7</v>
      </c>
      <c r="B12" s="24"/>
      <c r="C12" s="22">
        <f>C6+C7</f>
        <v>374598990.52999997</v>
      </c>
      <c r="D12" s="22">
        <f t="shared" ref="D12:Q13" si="7">D6+D7</f>
        <v>429576500</v>
      </c>
      <c r="E12" s="19">
        <f t="shared" si="7"/>
        <v>404609241.63</v>
      </c>
      <c r="F12" s="19">
        <f t="shared" si="7"/>
        <v>369275183.34000003</v>
      </c>
      <c r="G12" s="19">
        <f t="shared" si="7"/>
        <v>384351479.56999999</v>
      </c>
      <c r="H12" s="22">
        <f t="shared" si="7"/>
        <v>75864042.549999997</v>
      </c>
      <c r="I12" s="22">
        <f t="shared" si="7"/>
        <v>84159500</v>
      </c>
      <c r="J12" s="19">
        <f t="shared" si="7"/>
        <v>57487245.189999998</v>
      </c>
      <c r="K12" s="19">
        <f t="shared" si="7"/>
        <v>47342399.439999998</v>
      </c>
      <c r="L12" s="19">
        <f t="shared" si="7"/>
        <v>63832296</v>
      </c>
      <c r="M12" s="22">
        <f t="shared" si="2"/>
        <v>450463033.07999998</v>
      </c>
      <c r="N12" s="16">
        <f t="shared" si="7"/>
        <v>513736000</v>
      </c>
      <c r="O12" s="19">
        <f t="shared" si="7"/>
        <v>462096486.81999999</v>
      </c>
      <c r="P12" s="19">
        <f t="shared" si="7"/>
        <v>416617582.77999997</v>
      </c>
      <c r="Q12" s="19">
        <f t="shared" si="7"/>
        <v>448183775.56999999</v>
      </c>
    </row>
    <row r="13" spans="1:19" s="4" customFormat="1" ht="35.25" customHeight="1" x14ac:dyDescent="0.2">
      <c r="A13" s="24" t="s">
        <v>8</v>
      </c>
      <c r="B13" s="24"/>
      <c r="C13" s="22">
        <v>377466882.86000001</v>
      </c>
      <c r="D13" s="22">
        <v>430549100</v>
      </c>
      <c r="E13" s="19">
        <v>404609241.63</v>
      </c>
      <c r="F13" s="19">
        <v>369275183.33999997</v>
      </c>
      <c r="G13" s="19">
        <v>384351479.56999999</v>
      </c>
      <c r="H13" s="22">
        <v>75160039.590000004</v>
      </c>
      <c r="I13" s="22">
        <v>84159500</v>
      </c>
      <c r="J13" s="19">
        <v>57487245.189999998</v>
      </c>
      <c r="K13" s="19">
        <v>47342399.439999998</v>
      </c>
      <c r="L13" s="19">
        <v>63832296</v>
      </c>
      <c r="M13" s="22">
        <f t="shared" si="2"/>
        <v>452626922.45000005</v>
      </c>
      <c r="N13" s="16">
        <v>514708600</v>
      </c>
      <c r="O13" s="19">
        <f>E13+J13</f>
        <v>462096486.81999999</v>
      </c>
      <c r="P13" s="19">
        <f>F13+K13</f>
        <v>416617582.77999997</v>
      </c>
      <c r="Q13" s="19">
        <f>G13+L13</f>
        <v>448183775.56999999</v>
      </c>
    </row>
    <row r="14" spans="1:19" s="4" customFormat="1" ht="35.25" customHeight="1" x14ac:dyDescent="0.2">
      <c r="A14" s="24" t="s">
        <v>9</v>
      </c>
      <c r="B14" s="24"/>
      <c r="C14" s="22">
        <f t="shared" ref="C14:I14" si="8">C12-C13</f>
        <v>-2867892.3300000429</v>
      </c>
      <c r="D14" s="22">
        <f t="shared" si="8"/>
        <v>-972600</v>
      </c>
      <c r="E14" s="16">
        <f t="shared" si="8"/>
        <v>0</v>
      </c>
      <c r="F14" s="16">
        <f t="shared" si="8"/>
        <v>0</v>
      </c>
      <c r="G14" s="16">
        <f t="shared" si="8"/>
        <v>0</v>
      </c>
      <c r="H14" s="22">
        <f t="shared" si="8"/>
        <v>704002.95999999344</v>
      </c>
      <c r="I14" s="22">
        <f t="shared" si="8"/>
        <v>0</v>
      </c>
      <c r="J14" s="15">
        <f>J12-J13</f>
        <v>0</v>
      </c>
      <c r="K14" s="15">
        <f>K12-K13</f>
        <v>0</v>
      </c>
      <c r="L14" s="15">
        <f>L12-L13</f>
        <v>0</v>
      </c>
      <c r="M14" s="22">
        <f t="shared" ref="M14" si="9">M12-M13</f>
        <v>-2163889.3700000644</v>
      </c>
      <c r="N14" s="15">
        <f t="shared" ref="N14:Q14" si="10">N12-N13</f>
        <v>-972600</v>
      </c>
      <c r="O14" s="19">
        <f t="shared" si="10"/>
        <v>0</v>
      </c>
      <c r="P14" s="19">
        <f t="shared" si="10"/>
        <v>0</v>
      </c>
      <c r="Q14" s="19">
        <f t="shared" si="10"/>
        <v>0</v>
      </c>
    </row>
    <row r="15" spans="1:19" x14ac:dyDescent="0.2">
      <c r="F15" s="10"/>
      <c r="J15" s="8"/>
    </row>
    <row r="16" spans="1:19" x14ac:dyDescent="0.2">
      <c r="I16" s="10"/>
      <c r="J16" s="8"/>
      <c r="K16" s="9"/>
    </row>
    <row r="17" spans="5:10" x14ac:dyDescent="0.2">
      <c r="I17" s="10"/>
      <c r="J17" s="8"/>
    </row>
    <row r="18" spans="5:10" x14ac:dyDescent="0.3">
      <c r="E18" s="18">
        <v>15254239700</v>
      </c>
      <c r="I18" s="10"/>
      <c r="J18" s="18">
        <v>3680418000</v>
      </c>
    </row>
    <row r="19" spans="5:10" x14ac:dyDescent="0.3">
      <c r="E19" s="18">
        <v>10041967800</v>
      </c>
      <c r="J19" s="18">
        <v>7956257962.0200005</v>
      </c>
    </row>
    <row r="20" spans="5:10" x14ac:dyDescent="0.3">
      <c r="E20" s="18">
        <v>1592379600</v>
      </c>
      <c r="J20" s="18">
        <v>13294927413.610001</v>
      </c>
    </row>
    <row r="21" spans="5:10" x14ac:dyDescent="0.3">
      <c r="E21" s="18">
        <v>7287046600</v>
      </c>
      <c r="J21" s="18">
        <v>577211086.80999994</v>
      </c>
    </row>
    <row r="22" spans="5:10" x14ac:dyDescent="0.2">
      <c r="J22" s="8"/>
    </row>
  </sheetData>
  <autoFilter ref="A5:Q5"/>
  <mergeCells count="10">
    <mergeCell ref="A1:Q1"/>
    <mergeCell ref="C3:G3"/>
    <mergeCell ref="H3:L3"/>
    <mergeCell ref="M3:Q3"/>
    <mergeCell ref="A13:B13"/>
    <mergeCell ref="A14:B14"/>
    <mergeCell ref="A2:Q2"/>
    <mergeCell ref="A3:A4"/>
    <mergeCell ref="B3:B4"/>
    <mergeCell ref="A12:B12"/>
  </mergeCells>
  <pageMargins left="0.27559055118110198" right="0.15748031496063" top="0.36" bottom="0.35433070866141703" header="0.22" footer="0.15748031496063"/>
  <pageSetup paperSize="9" scale="35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 основных характеристик</vt:lpstr>
      <vt:lpstr>'прогноз основных характеристик'!Заголовки_для_печати</vt:lpstr>
      <vt:lpstr>'прогноз основных характеристик'!Область_печати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Кулешов</dc:creator>
  <cp:lastModifiedBy>User</cp:lastModifiedBy>
  <cp:lastPrinted>2021-10-21T11:37:23Z</cp:lastPrinted>
  <dcterms:created xsi:type="dcterms:W3CDTF">2018-10-15T12:06:40Z</dcterms:created>
  <dcterms:modified xsi:type="dcterms:W3CDTF">2022-11-22T12:25:14Z</dcterms:modified>
</cp:coreProperties>
</file>